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G:\My Drive\AAA Desktop Folders 'Pre-Filing'\BTC &amp; ERTC Bits\"/>
    </mc:Choice>
  </mc:AlternateContent>
  <xr:revisionPtr revIDLastSave="0" documentId="13_ncr:1_{081BF0A1-32AC-4E9E-94B2-77A3915C7D53}" xr6:coauthVersionLast="47" xr6:coauthVersionMax="47" xr10:uidLastSave="{00000000-0000-0000-0000-000000000000}"/>
  <bookViews>
    <workbookView xWindow="798" yWindow="444" windowWidth="20712" windowHeight="12966" tabRatio="796" xr2:uid="{00000000-000D-0000-FFFF-FFFF00000000}"/>
  </bookViews>
  <sheets>
    <sheet name="Readme" sheetId="16" r:id="rId1"/>
    <sheet name="Entries" sheetId="1" r:id="rId2"/>
    <sheet name="Entries DMT" sheetId="7" r:id="rId3"/>
    <sheet name="Entries SYN" sheetId="15" r:id="rId4"/>
    <sheet name="Payment" sheetId="2" r:id="rId5"/>
    <sheet name="Privacy" sheetId="10" r:id="rId6"/>
    <sheet name="Instructions" sheetId="6" r:id="rId7"/>
    <sheet name="Clubs" sheetId="4" r:id="rId8"/>
    <sheet name="ListsAll" sheetId="11" state="hidden" r:id="rId9"/>
    <sheet name="Lists" sheetId="3" state="hidden" r:id="rId10"/>
    <sheet name="ListsDMT" sheetId="9" state="hidden" r:id="rId11"/>
    <sheet name="ListsSYN" sheetId="14" state="hidden" r:id="rId12"/>
    <sheet name="ListsTUM" sheetId="13" state="hidden" r:id="rId13"/>
  </sheets>
  <definedNames>
    <definedName name="_xlnm._FilterDatabase" localSheetId="7" hidden="1">Clubs!$A$1:$I$32</definedName>
    <definedName name="Ages" localSheetId="10">ListsDMT!$S$2:$S$80</definedName>
    <definedName name="Ages" localSheetId="12">ListsTUM!$R$2:$R$80</definedName>
    <definedName name="Ages">Lists!$S$2:$S$80</definedName>
    <definedName name="Clubnames">Clubs!$A$1:$A$32</definedName>
    <definedName name="Gender">ListsAll!$F$4:$F$5</definedName>
    <definedName name="GenderMix">ListsAll!$G$4:$G$6</definedName>
    <definedName name="Grade">Lists!$U$6:$U$21</definedName>
    <definedName name="GradeAges">Lists!$A$1:$R$70</definedName>
    <definedName name="GradeAgesDMT">ListsDMT!$A$1:$R$70</definedName>
    <definedName name="GradeAgesSYN">ListsSYN!$A$1:$P$70</definedName>
    <definedName name="GradeAgesTUM">ListsTUM!$A$1:$AQ$70</definedName>
    <definedName name="GradeDMT">ListsDMT!$U$6:$U$22</definedName>
    <definedName name="GradeSYN">ListsSYN!$U$5:$U$10</definedName>
    <definedName name="GradeTUM">ListsTUM!$T$5:$T$21</definedName>
    <definedName name="Half">ListsAll!$E$4:$E$5</definedName>
    <definedName name="Jobs">ListsAll!$B$4:$B$20</definedName>
    <definedName name="Judges">ListsAll!$C$4:$C$20</definedName>
    <definedName name="_xlnm.Print_Area" localSheetId="1">Entries!$A$1:$I$119</definedName>
    <definedName name="_xlnm.Print_Area" localSheetId="2">'Entries DMT'!$A$1:$I$119</definedName>
    <definedName name="_xlnm.Print_Area" localSheetId="3">'Entries SYN'!$A$1:$I$119</definedName>
    <definedName name="_xlnm.Print_Area" localSheetId="6">Instructions!$A$1:$B$34</definedName>
    <definedName name="_xlnm.Print_Area" localSheetId="9">Lists!$A$1:$X$80</definedName>
    <definedName name="_xlnm.Print_Area" localSheetId="10">ListsDMT!$A$1:$X$80</definedName>
    <definedName name="_xlnm.Print_Area" localSheetId="4">Payment!$A$1:$H$47</definedName>
    <definedName name="_xlnm.Print_Area" localSheetId="5">Privacy!$A$1:$E$35</definedName>
    <definedName name="_xlnm.Print_Titles" localSheetId="5">Privacy!$1:$1</definedName>
    <definedName name="Teams">ListsAll!$A$4:$A$20</definedName>
    <definedName name="When">ListsAll!$D$4:$D$6</definedName>
    <definedName name="Years">Lists!$Z$2:$Z$60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6" l="1"/>
  <c r="I3" i="7" l="1"/>
  <c r="C7" i="2"/>
  <c r="A116" i="7"/>
  <c r="A117" i="7"/>
  <c r="A118" i="7" s="1"/>
  <c r="G8" i="2" l="1"/>
  <c r="A3" i="1" l="1"/>
  <c r="H13" i="15"/>
  <c r="H12" i="15"/>
  <c r="C8" i="15" l="1"/>
  <c r="C5" i="15"/>
  <c r="A3" i="15" s="1"/>
  <c r="G5" i="15"/>
  <c r="G4" i="15"/>
  <c r="G5" i="7"/>
  <c r="G4" i="7"/>
  <c r="C9" i="2"/>
  <c r="C5" i="7"/>
  <c r="H1" i="15" l="1"/>
  <c r="H88" i="15"/>
  <c r="E88" i="15"/>
  <c r="A88" i="15"/>
  <c r="H76" i="15"/>
  <c r="E76" i="15"/>
  <c r="A76" i="15"/>
  <c r="H64" i="15"/>
  <c r="E64" i="15"/>
  <c r="A64" i="15"/>
  <c r="H54" i="15"/>
  <c r="E54" i="15"/>
  <c r="A54" i="15"/>
  <c r="A51" i="15"/>
  <c r="A52" i="15" s="1"/>
  <c r="A55" i="15" s="1"/>
  <c r="A56" i="15" s="1"/>
  <c r="A57" i="15" s="1"/>
  <c r="A58" i="15" s="1"/>
  <c r="A59" i="15" s="1"/>
  <c r="A60" i="15" s="1"/>
  <c r="A61" i="15" s="1"/>
  <c r="A62" i="15" s="1"/>
  <c r="A65" i="15" s="1"/>
  <c r="A66" i="15" s="1"/>
  <c r="A67" i="15" s="1"/>
  <c r="A68" i="15" s="1"/>
  <c r="A69" i="15" s="1"/>
  <c r="A70" i="15" s="1"/>
  <c r="A71" i="15" s="1"/>
  <c r="A72" i="15" s="1"/>
  <c r="A73" i="15" s="1"/>
  <c r="A74" i="15" s="1"/>
  <c r="A77" i="15" s="1"/>
  <c r="A78" i="15" s="1"/>
  <c r="A79" i="15" s="1"/>
  <c r="A80" i="15" s="1"/>
  <c r="A81" i="15" s="1"/>
  <c r="A82" i="15" s="1"/>
  <c r="A83" i="15" s="1"/>
  <c r="A84" i="15" s="1"/>
  <c r="A85" i="15" s="1"/>
  <c r="A86"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H44" i="15"/>
  <c r="E44" i="15"/>
  <c r="A44" i="15"/>
  <c r="H35" i="15"/>
  <c r="E35" i="15"/>
  <c r="A35" i="15"/>
  <c r="H27" i="15"/>
  <c r="E27" i="15"/>
  <c r="A27" i="15"/>
  <c r="H21" i="15"/>
  <c r="E21" i="15"/>
  <c r="A21" i="15"/>
  <c r="H15" i="15"/>
  <c r="E15" i="15"/>
  <c r="A15" i="15"/>
  <c r="H111" i="15"/>
  <c r="H99" i="15"/>
  <c r="H70" i="15"/>
  <c r="H89" i="15"/>
  <c r="H37" i="15"/>
  <c r="H103" i="15"/>
  <c r="H66" i="15"/>
  <c r="H74" i="15"/>
  <c r="H77" i="15"/>
  <c r="H85" i="15"/>
  <c r="H83" i="15"/>
  <c r="H109" i="15"/>
  <c r="H119" i="15"/>
  <c r="H18" i="15"/>
  <c r="H22" i="15"/>
  <c r="H105" i="15"/>
  <c r="H100" i="15"/>
  <c r="H32" i="15"/>
  <c r="H56" i="15"/>
  <c r="H94" i="15"/>
  <c r="H114" i="15"/>
  <c r="H23" i="15"/>
  <c r="H101" i="15"/>
  <c r="H117" i="15"/>
  <c r="H110" i="15"/>
  <c r="H93" i="15"/>
  <c r="H55" i="15"/>
  <c r="H71" i="15"/>
  <c r="H45" i="15"/>
  <c r="H113" i="15"/>
  <c r="H62" i="15"/>
  <c r="H28" i="15"/>
  <c r="H51" i="15"/>
  <c r="H97" i="15"/>
  <c r="H96" i="15"/>
  <c r="H17" i="15"/>
  <c r="H91" i="15"/>
  <c r="H19" i="15"/>
  <c r="H68" i="15"/>
  <c r="H59" i="15"/>
  <c r="H84" i="15"/>
  <c r="H92" i="15"/>
  <c r="H30" i="15"/>
  <c r="H60" i="15"/>
  <c r="H36" i="15"/>
  <c r="H82" i="15"/>
  <c r="H52" i="15"/>
  <c r="H73" i="15"/>
  <c r="H25" i="15"/>
  <c r="H40" i="15"/>
  <c r="H81" i="15"/>
  <c r="H98" i="15"/>
  <c r="H108" i="15"/>
  <c r="H65" i="15"/>
  <c r="H115" i="15"/>
  <c r="H95" i="15"/>
  <c r="H29" i="15"/>
  <c r="H80" i="15"/>
  <c r="H69" i="15"/>
  <c r="H48" i="15"/>
  <c r="H61" i="15"/>
  <c r="H107" i="15"/>
  <c r="H104" i="15"/>
  <c r="H46" i="15"/>
  <c r="H78" i="15"/>
  <c r="H39" i="15"/>
  <c r="H47" i="15"/>
  <c r="H72" i="15"/>
  <c r="H49" i="15"/>
  <c r="H41" i="15"/>
  <c r="H42" i="15"/>
  <c r="H106" i="15"/>
  <c r="H50" i="15"/>
  <c r="H90" i="15"/>
  <c r="H58" i="15"/>
  <c r="H57" i="15"/>
  <c r="H102" i="15"/>
  <c r="H33" i="15"/>
  <c r="H79" i="15"/>
  <c r="H116" i="15"/>
  <c r="H67" i="15"/>
  <c r="H16" i="15"/>
  <c r="H86" i="15"/>
  <c r="H112" i="15"/>
  <c r="H31" i="15"/>
  <c r="H24" i="15"/>
  <c r="H38" i="15"/>
  <c r="H118" i="15"/>
  <c r="G7" i="2" l="1"/>
  <c r="A3" i="7"/>
  <c r="G7" i="1"/>
  <c r="G9" i="1"/>
  <c r="G6" i="1"/>
  <c r="G8" i="1"/>
  <c r="G9" i="15" l="1"/>
  <c r="G8" i="15"/>
  <c r="G7" i="15"/>
  <c r="G6" i="15"/>
  <c r="G9" i="7"/>
  <c r="G8" i="7"/>
  <c r="G7" i="7"/>
  <c r="G6" i="7"/>
  <c r="C6" i="2"/>
  <c r="H73" i="1"/>
  <c r="H18" i="7"/>
  <c r="H65" i="1"/>
  <c r="H48" i="1"/>
  <c r="H28" i="1"/>
  <c r="H103" i="1"/>
  <c r="H16" i="1"/>
  <c r="H96" i="1"/>
  <c r="H91" i="7"/>
  <c r="H85" i="1"/>
  <c r="H113" i="1"/>
  <c r="H37" i="1"/>
  <c r="H66" i="7"/>
  <c r="H83" i="7"/>
  <c r="H47" i="7"/>
  <c r="H32" i="7"/>
  <c r="H112" i="7"/>
  <c r="H47" i="1"/>
  <c r="H105" i="7"/>
  <c r="H87" i="7"/>
  <c r="H77" i="7"/>
  <c r="H89" i="1"/>
  <c r="H39" i="1"/>
  <c r="H109" i="1"/>
  <c r="H46" i="1"/>
  <c r="H61" i="7"/>
  <c r="H113" i="7"/>
  <c r="H95" i="1"/>
  <c r="H72" i="1"/>
  <c r="H49" i="7"/>
  <c r="H25" i="7"/>
  <c r="H72" i="7"/>
  <c r="H92" i="7"/>
  <c r="H16" i="7"/>
  <c r="H13" i="7"/>
  <c r="H18" i="1"/>
  <c r="H60" i="1"/>
  <c r="H52" i="1"/>
  <c r="H42" i="7"/>
  <c r="H24" i="1"/>
  <c r="H31" i="1"/>
  <c r="H22" i="7"/>
  <c r="H85" i="7"/>
  <c r="H17" i="7"/>
  <c r="H23" i="7"/>
  <c r="H65" i="7"/>
  <c r="H88" i="7"/>
  <c r="H68" i="7"/>
  <c r="H105" i="1"/>
  <c r="H109" i="7"/>
  <c r="H50" i="7"/>
  <c r="H115" i="1"/>
  <c r="H78" i="7"/>
  <c r="H106" i="7"/>
  <c r="H104" i="1"/>
  <c r="H83" i="1"/>
  <c r="C9" i="1"/>
  <c r="H38" i="1"/>
  <c r="H114" i="7"/>
  <c r="H24" i="7"/>
  <c r="H70" i="7"/>
  <c r="H19" i="7"/>
  <c r="H50" i="1"/>
  <c r="H96" i="7"/>
  <c r="H51" i="7"/>
  <c r="H57" i="7"/>
  <c r="H59" i="1"/>
  <c r="H92" i="1"/>
  <c r="H23" i="1"/>
  <c r="H74" i="1"/>
  <c r="H58" i="1"/>
  <c r="H56" i="7"/>
  <c r="H81" i="1"/>
  <c r="H84" i="7"/>
  <c r="H29" i="7"/>
  <c r="H66" i="1"/>
  <c r="H30" i="7"/>
  <c r="H86" i="1"/>
  <c r="H117" i="1"/>
  <c r="H48" i="7"/>
  <c r="H78" i="1"/>
  <c r="H69" i="7"/>
  <c r="H61" i="1"/>
  <c r="H116" i="1"/>
  <c r="H60" i="7"/>
  <c r="H70" i="1"/>
  <c r="H94" i="7"/>
  <c r="H107" i="7"/>
  <c r="H52" i="7"/>
  <c r="H86" i="7"/>
  <c r="H71" i="1"/>
  <c r="H62" i="1"/>
  <c r="H115" i="7"/>
  <c r="H73" i="7"/>
  <c r="H118" i="7"/>
  <c r="H67" i="7"/>
  <c r="H108" i="7"/>
  <c r="H12" i="7"/>
  <c r="H46" i="7"/>
  <c r="H112" i="1"/>
  <c r="H82" i="7"/>
  <c r="H55" i="7"/>
  <c r="H25" i="1"/>
  <c r="H40" i="7"/>
  <c r="H100" i="1"/>
  <c r="H55" i="1"/>
  <c r="H22" i="1"/>
  <c r="H97" i="1"/>
  <c r="H42" i="1"/>
  <c r="H79" i="7"/>
  <c r="H31" i="7"/>
  <c r="H36" i="1"/>
  <c r="H39" i="7"/>
  <c r="H12" i="1"/>
  <c r="H95" i="7"/>
  <c r="H103" i="7"/>
  <c r="H111" i="1"/>
  <c r="H106" i="1"/>
  <c r="H67" i="1"/>
  <c r="H29" i="1"/>
  <c r="H13" i="1"/>
  <c r="H58" i="7"/>
  <c r="H41" i="1"/>
  <c r="H56" i="1"/>
  <c r="H93" i="7"/>
  <c r="H101" i="7"/>
  <c r="H98" i="7"/>
  <c r="H81" i="7"/>
  <c r="H107" i="1"/>
  <c r="H99" i="7"/>
  <c r="H111" i="7"/>
  <c r="H71" i="7"/>
  <c r="H94" i="1"/>
  <c r="H98" i="1"/>
  <c r="H90" i="1"/>
  <c r="H59" i="7"/>
  <c r="H108" i="1"/>
  <c r="H84" i="1"/>
  <c r="H33" i="1"/>
  <c r="H110" i="7"/>
  <c r="H77" i="1"/>
  <c r="H41" i="7"/>
  <c r="H104" i="7"/>
  <c r="H45" i="7"/>
  <c r="H100" i="7"/>
  <c r="H93" i="1"/>
  <c r="H119" i="1"/>
  <c r="H62" i="7"/>
  <c r="H51" i="1"/>
  <c r="H110" i="1"/>
  <c r="C7" i="1"/>
  <c r="H38" i="7"/>
  <c r="H74" i="7"/>
  <c r="H28" i="7"/>
  <c r="H36" i="7"/>
  <c r="H80" i="1"/>
  <c r="H57" i="1"/>
  <c r="H49" i="1"/>
  <c r="H102" i="7"/>
  <c r="H118" i="1"/>
  <c r="H19" i="1"/>
  <c r="H89" i="7"/>
  <c r="H45" i="1"/>
  <c r="H119" i="7"/>
  <c r="H17" i="1"/>
  <c r="H114" i="1"/>
  <c r="C6" i="1"/>
  <c r="H79" i="1"/>
  <c r="H40" i="1"/>
  <c r="H37" i="7"/>
  <c r="H91" i="1"/>
  <c r="H80" i="7"/>
  <c r="H102" i="1"/>
  <c r="H90" i="7"/>
  <c r="H99" i="1"/>
  <c r="H101" i="1"/>
  <c r="H69" i="1"/>
  <c r="H33" i="7"/>
  <c r="H30" i="1"/>
  <c r="H97" i="7"/>
  <c r="H68" i="1"/>
  <c r="H82" i="1"/>
  <c r="H32" i="1"/>
  <c r="C7" i="15" l="1"/>
  <c r="C6" i="15"/>
  <c r="C9" i="15"/>
  <c r="C9" i="7"/>
  <c r="C7" i="7"/>
  <c r="C6" i="7"/>
  <c r="H88" i="1"/>
  <c r="E88" i="1"/>
  <c r="A88" i="1"/>
  <c r="H1" i="7" l="1"/>
  <c r="G9" i="2"/>
  <c r="G6" i="2"/>
  <c r="H76" i="7"/>
  <c r="E76" i="7"/>
  <c r="A76" i="7"/>
  <c r="H64" i="7"/>
  <c r="E64" i="7"/>
  <c r="A64" i="7"/>
  <c r="H54" i="7"/>
  <c r="E54" i="7"/>
  <c r="A54" i="7"/>
  <c r="A51" i="7"/>
  <c r="A52" i="7" s="1"/>
  <c r="A55" i="7" s="1"/>
  <c r="A56" i="7" s="1"/>
  <c r="A57" i="7" s="1"/>
  <c r="A58" i="7" s="1"/>
  <c r="A59" i="7" s="1"/>
  <c r="A60" i="7" s="1"/>
  <c r="A61" i="7" s="1"/>
  <c r="A62" i="7" s="1"/>
  <c r="A65" i="7" s="1"/>
  <c r="A66" i="7" s="1"/>
  <c r="A67" i="7" s="1"/>
  <c r="A68" i="7" s="1"/>
  <c r="A69" i="7" s="1"/>
  <c r="A70" i="7" s="1"/>
  <c r="A71" i="7" s="1"/>
  <c r="A72" i="7" s="1"/>
  <c r="A73" i="7" s="1"/>
  <c r="A74"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9" i="7" s="1"/>
  <c r="H44" i="7"/>
  <c r="E44" i="7"/>
  <c r="A44" i="7"/>
  <c r="H35" i="7"/>
  <c r="E35" i="7"/>
  <c r="A35" i="7"/>
  <c r="H27" i="7"/>
  <c r="E27" i="7"/>
  <c r="A27" i="7"/>
  <c r="H21" i="7"/>
  <c r="E21" i="7"/>
  <c r="A21" i="7"/>
  <c r="H15" i="7"/>
  <c r="E15" i="7"/>
  <c r="A15" i="7"/>
  <c r="H76" i="1"/>
  <c r="E76" i="1"/>
  <c r="A76" i="1"/>
  <c r="H64" i="1"/>
  <c r="E64" i="1"/>
  <c r="A64" i="1"/>
  <c r="H44" i="1"/>
  <c r="E44" i="1"/>
  <c r="A44" i="1"/>
  <c r="H35" i="1"/>
  <c r="E35" i="1"/>
  <c r="A35" i="1"/>
  <c r="H54" i="1"/>
  <c r="E54" i="1"/>
  <c r="A54" i="1"/>
  <c r="H27" i="1"/>
  <c r="E27" i="1"/>
  <c r="A27" i="1"/>
  <c r="E21" i="1"/>
  <c r="E15" i="1"/>
  <c r="A21" i="1"/>
  <c r="A15" i="1"/>
  <c r="H21" i="1"/>
  <c r="B4" i="2"/>
  <c r="G4" i="2"/>
  <c r="E4" i="2"/>
  <c r="A4" i="2"/>
  <c r="G3" i="2"/>
  <c r="E3" i="2"/>
  <c r="B3" i="2"/>
  <c r="A3" i="2"/>
  <c r="A51" i="1"/>
  <c r="A52" i="1" s="1"/>
  <c r="A55" i="1" s="1"/>
  <c r="A56" i="1" s="1"/>
  <c r="A57" i="1" s="1"/>
  <c r="A58" i="1" s="1"/>
  <c r="A59" i="1" s="1"/>
  <c r="A60" i="1" s="1"/>
  <c r="A61" i="1" s="1"/>
  <c r="A62" i="1" s="1"/>
  <c r="A65" i="1" s="1"/>
  <c r="A66" i="1" s="1"/>
  <c r="A67" i="1" s="1"/>
  <c r="A68" i="1" s="1"/>
  <c r="A69" i="1" s="1"/>
  <c r="A70" i="1" s="1"/>
  <c r="A71" i="1" s="1"/>
  <c r="A72" i="1" s="1"/>
  <c r="A73" i="1" s="1"/>
  <c r="A74" i="1" s="1"/>
  <c r="A77" i="1" s="1"/>
  <c r="A78" i="1" s="1"/>
  <c r="A79" i="1" s="1"/>
  <c r="A80" i="1" s="1"/>
  <c r="A81" i="1" s="1"/>
  <c r="A82" i="1" s="1"/>
  <c r="A83" i="1" s="1"/>
  <c r="A84" i="1" s="1"/>
  <c r="A85" i="1" s="1"/>
  <c r="A86"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H15" i="1"/>
  <c r="G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Edwards</author>
  </authors>
  <commentList>
    <comment ref="B1" authorId="0" shapeId="0" xr:uid="{00000000-0006-0000-0100-000001000000}">
      <text>
        <r>
          <rPr>
            <b/>
            <sz val="8"/>
            <color indexed="18"/>
            <rFont val="Tahoma"/>
            <family val="2"/>
          </rPr>
          <t>If you're not sure what to do, click on the 'Instructions' worksheet
 (one of the tabs at the bottom of the screen).
There are also hints on some fields - look for the red triangles.
If your club details are incomplete or wrong, you can fix them in the 'Clubs' worksheet.</t>
        </r>
      </text>
    </comment>
    <comment ref="I3" authorId="0" shapeId="0" xr:uid="{00000000-0006-0000-0100-000002000000}">
      <text>
        <r>
          <rPr>
            <b/>
            <sz val="8"/>
            <color indexed="81"/>
            <rFont val="Tahoma"/>
            <family val="2"/>
          </rPr>
          <t>Changing the year here will recalculate the age groups automatically</t>
        </r>
      </text>
    </comment>
    <comment ref="C7" authorId="0" shapeId="0" xr:uid="{00000000-0006-0000-0100-000003000000}">
      <text>
        <r>
          <rPr>
            <b/>
            <sz val="8"/>
            <color indexed="81"/>
            <rFont val="Tahoma"/>
            <family val="2"/>
          </rPr>
          <t>To change any of the club details fields, edit the entries on the 'Clubs' worksheet</t>
        </r>
        <r>
          <rPr>
            <sz val="8"/>
            <color indexed="81"/>
            <rFont val="Tahoma"/>
            <family val="2"/>
          </rPr>
          <t xml:space="preserve">
</t>
        </r>
      </text>
    </comment>
    <comment ref="E11" authorId="0" shapeId="0" xr:uid="{00000000-0006-0000-0100-000004000000}">
      <text>
        <r>
          <rPr>
            <b/>
            <sz val="8"/>
            <color indexed="81"/>
            <rFont val="Tahoma"/>
            <family val="2"/>
          </rPr>
          <t xml:space="preserve">Please enter the year of birth.
</t>
        </r>
      </text>
    </comment>
    <comment ref="G11" authorId="0" shapeId="0" xr:uid="{00000000-0006-0000-0100-000005000000}">
      <text>
        <r>
          <rPr>
            <b/>
            <sz val="9"/>
            <color indexed="81"/>
            <rFont val="Tahoma"/>
            <family val="2"/>
            <charset val="161"/>
          </rPr>
          <t>Disability grades are by Level number and then category. 
Cat 1 is learning disability, Cat 2 is physical.</t>
        </r>
        <r>
          <rPr>
            <sz val="9"/>
            <color indexed="81"/>
            <rFont val="Tahoma"/>
            <family val="2"/>
            <charset val="161"/>
          </rPr>
          <t xml:space="preserve">
</t>
        </r>
      </text>
    </comment>
    <comment ref="H11" authorId="0" shapeId="0" xr:uid="{00000000-0006-0000-0100-000006000000}">
      <text>
        <r>
          <rPr>
            <b/>
            <sz val="8"/>
            <color indexed="81"/>
            <rFont val="Tahoma"/>
            <family val="2"/>
          </rPr>
          <t xml:space="preserve">Age groups are automatically  calculated from the date of birth.  Please do not override this!  Make up a DoB if you have to.
</t>
        </r>
      </text>
    </comment>
    <comment ref="I11" authorId="0" shapeId="0" xr:uid="{00000000-0006-0000-0100-000007000000}">
      <text>
        <r>
          <rPr>
            <b/>
            <sz val="8"/>
            <color indexed="81"/>
            <rFont val="Tahoma"/>
            <family val="2"/>
          </rPr>
          <t>Teams can be 3 or 4 from the same grade+age.  Use A for the 1st team in a class, B for the 2nd etc.</t>
        </r>
      </text>
    </comment>
    <comment ref="A14" authorId="0" shapeId="0" xr:uid="{00000000-0006-0000-0100-000008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14" authorId="0" shapeId="0" xr:uid="{00000000-0006-0000-0100-000009000000}">
      <text>
        <r>
          <rPr>
            <b/>
            <sz val="8"/>
            <color indexed="81"/>
            <rFont val="Tahoma"/>
            <family val="2"/>
          </rPr>
          <t>Pick the judge qualification level from the list.  Use 'novice' for anyone who has not yet passed a judging course.</t>
        </r>
      </text>
    </comment>
    <comment ref="H14" authorId="0" shapeId="0" xr:uid="{00000000-0006-0000-0100-00000A000000}">
      <text>
        <r>
          <rPr>
            <b/>
            <sz val="8"/>
            <color indexed="81"/>
            <rFont val="Tahoma"/>
            <family val="2"/>
          </rPr>
          <t>If your judge / official can only do half a day, choose morning / afternoon from here and provide a second judge / official for the other half day.
Only use the second line for an afternoon judge.</t>
        </r>
        <r>
          <rPr>
            <sz val="8"/>
            <color indexed="81"/>
            <rFont val="Tahoma"/>
            <family val="2"/>
          </rPr>
          <t xml:space="preserve">
</t>
        </r>
      </text>
    </comment>
    <comment ref="N14" authorId="0" shapeId="0" xr:uid="{00000000-0006-0000-0100-00000B000000}">
      <text>
        <r>
          <rPr>
            <b/>
            <sz val="10"/>
            <color indexed="81"/>
            <rFont val="Tahoma"/>
            <family val="2"/>
          </rPr>
          <t>Please put the judges BG number on the same row as the judge's name.  If you need to add comments, put them after the BG number.</t>
        </r>
      </text>
    </comment>
    <comment ref="A26" authorId="0" shapeId="0" xr:uid="{00000000-0006-0000-0100-00000C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26" authorId="0" shapeId="0" xr:uid="{00000000-0006-0000-0100-00000D000000}">
      <text>
        <r>
          <rPr>
            <b/>
            <sz val="8"/>
            <color indexed="81"/>
            <rFont val="Tahoma"/>
            <family val="2"/>
          </rPr>
          <t>Pick the judge qualification level from the list.  Use 'novice' for anyone who has not yet passed a judging course.</t>
        </r>
      </text>
    </comment>
    <comment ref="H26" authorId="0" shapeId="0" xr:uid="{00000000-0006-0000-0100-00000E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E43" authorId="0" shapeId="0" xr:uid="{00000000-0006-0000-0100-00000F000000}">
      <text>
        <r>
          <rPr>
            <b/>
            <sz val="8"/>
            <color indexed="81"/>
            <rFont val="Tahoma"/>
            <family val="2"/>
          </rPr>
          <t>Pick the judge qualification level from the list.  Use 'novice' for anyone who has not yet passed a judging course.</t>
        </r>
      </text>
    </comment>
    <comment ref="A53" authorId="0" shapeId="0" xr:uid="{00000000-0006-0000-0100-000010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53" authorId="0" shapeId="0" xr:uid="{00000000-0006-0000-0100-000011000000}">
      <text>
        <r>
          <rPr>
            <b/>
            <sz val="8"/>
            <color indexed="81"/>
            <rFont val="Tahoma"/>
            <family val="2"/>
          </rPr>
          <t>Pick the judge qualification level from the list.  Use 'novice' for anyone who has not yet passed a judging course.</t>
        </r>
      </text>
    </comment>
    <comment ref="H53" authorId="0" shapeId="0" xr:uid="{00000000-0006-0000-0100-000012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75" authorId="0" shapeId="0" xr:uid="{00000000-0006-0000-0100-000013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75" authorId="0" shapeId="0" xr:uid="{00000000-0006-0000-0100-000014000000}">
      <text>
        <r>
          <rPr>
            <b/>
            <sz val="8"/>
            <color indexed="81"/>
            <rFont val="Tahoma"/>
            <family val="2"/>
          </rPr>
          <t>Pick the judge qualification level from the list.  Use 'novice' for anyone who has not yet passed a judging course.</t>
        </r>
      </text>
    </comment>
    <comment ref="H75" authorId="0" shapeId="0" xr:uid="{00000000-0006-0000-0100-000015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87" authorId="0" shapeId="0" xr:uid="{00000000-0006-0000-0100-000016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87" authorId="0" shapeId="0" xr:uid="{00000000-0006-0000-0100-000017000000}">
      <text>
        <r>
          <rPr>
            <b/>
            <sz val="8"/>
            <color indexed="81"/>
            <rFont val="Tahoma"/>
            <family val="2"/>
          </rPr>
          <t>Pick the judge qualification level from the list.  Use 'novice' for anyone who has not yet passed a judging course.</t>
        </r>
      </text>
    </comment>
    <comment ref="H87" authorId="0" shapeId="0" xr:uid="{00000000-0006-0000-0100-000018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Edwards</author>
  </authors>
  <commentList>
    <comment ref="B1" authorId="0" shapeId="0" xr:uid="{00000000-0006-0000-0200-000001000000}">
      <text>
        <r>
          <rPr>
            <b/>
            <sz val="8"/>
            <color indexed="18"/>
            <rFont val="Tahoma"/>
            <family val="2"/>
          </rPr>
          <t>If you're not sure what to do, click on the 'Instructions' worksheet
 (one of the tabs at the bottom of the screen).
There are also hints on some fields - look for the red triangles.
If your club details are incomplete or wrong, you can fix them in the 'Clubs' worksheet.</t>
        </r>
      </text>
    </comment>
    <comment ref="I3" authorId="0" shapeId="0" xr:uid="{00000000-0006-0000-0200-000002000000}">
      <text>
        <r>
          <rPr>
            <b/>
            <sz val="8"/>
            <color indexed="81"/>
            <rFont val="Tahoma"/>
            <family val="2"/>
          </rPr>
          <t>Changing the year here will recalculate the age groups automatically</t>
        </r>
      </text>
    </comment>
    <comment ref="C7" authorId="0" shapeId="0" xr:uid="{00000000-0006-0000-0200-000003000000}">
      <text>
        <r>
          <rPr>
            <b/>
            <sz val="8"/>
            <color indexed="81"/>
            <rFont val="Tahoma"/>
            <family val="2"/>
          </rPr>
          <t>To change any of the club details fields, edit the entries on the 'Clubs' worksheet</t>
        </r>
        <r>
          <rPr>
            <sz val="8"/>
            <color indexed="81"/>
            <rFont val="Tahoma"/>
            <family val="2"/>
          </rPr>
          <t xml:space="preserve">
</t>
        </r>
      </text>
    </comment>
    <comment ref="E11" authorId="0" shapeId="0" xr:uid="{00000000-0006-0000-0200-000004000000}">
      <text>
        <r>
          <rPr>
            <b/>
            <sz val="8"/>
            <color indexed="81"/>
            <rFont val="Tahoma"/>
            <family val="2"/>
          </rPr>
          <t>Please enter the year of birth only</t>
        </r>
      </text>
    </comment>
    <comment ref="H11" authorId="0" shapeId="0" xr:uid="{00000000-0006-0000-0200-000005000000}">
      <text>
        <r>
          <rPr>
            <b/>
            <sz val="8"/>
            <color indexed="81"/>
            <rFont val="Tahoma"/>
            <family val="2"/>
          </rPr>
          <t xml:space="preserve">Age groups are automatically  calculated from the date of birth.  Please do not override this!  Make up a DoB if you have to.
</t>
        </r>
      </text>
    </comment>
    <comment ref="I11" authorId="0" shapeId="0" xr:uid="{00000000-0006-0000-0200-000006000000}">
      <text>
        <r>
          <rPr>
            <b/>
            <sz val="8"/>
            <color indexed="81"/>
            <rFont val="Tahoma"/>
            <family val="2"/>
          </rPr>
          <t>Teams can be 3 or 4 from the same grade+age.  Use A for the 1st team in a class, B for the 2nd etc.</t>
        </r>
      </text>
    </comment>
    <comment ref="A14" authorId="0" shapeId="0" xr:uid="{00000000-0006-0000-0200-000007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14" authorId="0" shapeId="0" xr:uid="{00000000-0006-0000-0200-000008000000}">
      <text>
        <r>
          <rPr>
            <b/>
            <sz val="8"/>
            <color indexed="81"/>
            <rFont val="Tahoma"/>
            <family val="2"/>
          </rPr>
          <t>Pick the judge qualification level from the list.  Use 'novice' for anyone who has not yet passed a judging course.</t>
        </r>
      </text>
    </comment>
    <comment ref="H14" authorId="0" shapeId="0" xr:uid="{00000000-0006-0000-0200-000009000000}">
      <text>
        <r>
          <rPr>
            <b/>
            <sz val="8"/>
            <color indexed="81"/>
            <rFont val="Tahoma"/>
            <family val="2"/>
          </rPr>
          <t>If your judge / official can only do half a day, choose morning / afternoon from here and provide a second judge / official for the other half day.
Only use the second line for an afternoon judge.</t>
        </r>
        <r>
          <rPr>
            <sz val="8"/>
            <color indexed="81"/>
            <rFont val="Tahoma"/>
            <family val="2"/>
          </rPr>
          <t xml:space="preserve">
</t>
        </r>
      </text>
    </comment>
    <comment ref="N14" authorId="0" shapeId="0" xr:uid="{00000000-0006-0000-0200-00000A000000}">
      <text>
        <r>
          <rPr>
            <b/>
            <sz val="10"/>
            <color indexed="81"/>
            <rFont val="Tahoma"/>
            <family val="2"/>
          </rPr>
          <t>Please put the judges BG number on the same row as the judge's name.  If you need to add comments, put them after the BG number.</t>
        </r>
      </text>
    </comment>
    <comment ref="A26" authorId="0" shapeId="0" xr:uid="{00000000-0006-0000-0200-00000B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26" authorId="0" shapeId="0" xr:uid="{00000000-0006-0000-0200-00000C000000}">
      <text>
        <r>
          <rPr>
            <b/>
            <sz val="8"/>
            <color indexed="81"/>
            <rFont val="Tahoma"/>
            <family val="2"/>
          </rPr>
          <t>Pick the judge qualification level from the list.  Use 'novice' for anyone who has not yet passed a judging course.</t>
        </r>
      </text>
    </comment>
    <comment ref="H26" authorId="0" shapeId="0" xr:uid="{00000000-0006-0000-0200-00000D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43" authorId="0" shapeId="0" xr:uid="{00000000-0006-0000-0200-00000E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43" authorId="0" shapeId="0" xr:uid="{00000000-0006-0000-0200-00000F000000}">
      <text>
        <r>
          <rPr>
            <b/>
            <sz val="8"/>
            <color indexed="81"/>
            <rFont val="Tahoma"/>
            <family val="2"/>
          </rPr>
          <t>Pick the judge qualification level from the list.  Use 'novice' for anyone who has not yet passed a judging course.</t>
        </r>
      </text>
    </comment>
    <comment ref="A53" authorId="0" shapeId="0" xr:uid="{00000000-0006-0000-0200-000010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53" authorId="0" shapeId="0" xr:uid="{00000000-0006-0000-0200-000011000000}">
      <text>
        <r>
          <rPr>
            <b/>
            <sz val="8"/>
            <color indexed="81"/>
            <rFont val="Tahoma"/>
            <family val="2"/>
          </rPr>
          <t>Pick the judge qualification level from the list.  Use 'novice' for anyone who has not yet passed a judging course.</t>
        </r>
      </text>
    </comment>
    <comment ref="H53" authorId="0" shapeId="0" xr:uid="{00000000-0006-0000-0200-000012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75" authorId="0" shapeId="0" xr:uid="{00000000-0006-0000-0200-000013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75" authorId="0" shapeId="0" xr:uid="{00000000-0006-0000-0200-000014000000}">
      <text>
        <r>
          <rPr>
            <b/>
            <sz val="8"/>
            <color indexed="81"/>
            <rFont val="Tahoma"/>
            <family val="2"/>
          </rPr>
          <t>Pick the judge qualification level from the list.  Use 'novice' for anyone who has not yet passed a judging course.</t>
        </r>
      </text>
    </comment>
    <comment ref="H75" authorId="0" shapeId="0" xr:uid="{00000000-0006-0000-0200-000015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Edwards</author>
  </authors>
  <commentList>
    <comment ref="B1" authorId="0" shapeId="0" xr:uid="{00000000-0006-0000-0300-000001000000}">
      <text>
        <r>
          <rPr>
            <b/>
            <sz val="8"/>
            <color indexed="18"/>
            <rFont val="Tahoma"/>
            <family val="2"/>
          </rPr>
          <t>If you're not sure what to do, click on the 'Instructions' worksheet
 (one of the tabs at the bottom of the screen).
There are also hints on some fields - look for the red triangles.
If your club details are incomplete or wrong, you can fix them in the 'Clubs' worksheet.</t>
        </r>
      </text>
    </comment>
    <comment ref="I3" authorId="0" shapeId="0" xr:uid="{00000000-0006-0000-0300-000002000000}">
      <text>
        <r>
          <rPr>
            <b/>
            <sz val="8"/>
            <color indexed="81"/>
            <rFont val="Tahoma"/>
            <family val="2"/>
          </rPr>
          <t>Changing the year here will recalculate the age groups automatically</t>
        </r>
      </text>
    </comment>
    <comment ref="C7" authorId="0" shapeId="0" xr:uid="{00000000-0006-0000-0300-000003000000}">
      <text>
        <r>
          <rPr>
            <b/>
            <sz val="8"/>
            <color indexed="81"/>
            <rFont val="Tahoma"/>
            <family val="2"/>
          </rPr>
          <t>To change any of the club details fields, edit the entries on the 'Clubs' worksheet</t>
        </r>
        <r>
          <rPr>
            <sz val="8"/>
            <color indexed="81"/>
            <rFont val="Tahoma"/>
            <family val="2"/>
          </rPr>
          <t xml:space="preserve">
</t>
        </r>
      </text>
    </comment>
    <comment ref="E11" authorId="0" shapeId="0" xr:uid="{00000000-0006-0000-0300-000004000000}">
      <text>
        <r>
          <rPr>
            <b/>
            <sz val="8"/>
            <color indexed="81"/>
            <rFont val="Tahoma"/>
            <family val="2"/>
          </rPr>
          <t xml:space="preserve">Please enter the year of birth of the oldest entrant.
</t>
        </r>
      </text>
    </comment>
    <comment ref="G11" authorId="0" shapeId="0" xr:uid="{00000000-0006-0000-0300-000005000000}">
      <text>
        <r>
          <rPr>
            <b/>
            <sz val="9"/>
            <color indexed="81"/>
            <rFont val="Tahoma"/>
            <family val="2"/>
            <charset val="161"/>
          </rPr>
          <t>Disability grades are by Level number and then category. 
Cat 1 is learning disability, Cat 2 is physical.</t>
        </r>
        <r>
          <rPr>
            <sz val="9"/>
            <color indexed="81"/>
            <rFont val="Tahoma"/>
            <family val="2"/>
            <charset val="161"/>
          </rPr>
          <t xml:space="preserve">
</t>
        </r>
      </text>
    </comment>
    <comment ref="H11" authorId="0" shapeId="0" xr:uid="{00000000-0006-0000-0300-000006000000}">
      <text>
        <r>
          <rPr>
            <b/>
            <sz val="8"/>
            <color indexed="81"/>
            <rFont val="Tahoma"/>
            <family val="2"/>
          </rPr>
          <t xml:space="preserve">Age groups are automatically  calculated from the year of birth.  Please do not override this!  Make up a YoB if you have to.
</t>
        </r>
      </text>
    </comment>
    <comment ref="I11" authorId="0" shapeId="0" xr:uid="{00000000-0006-0000-0300-000007000000}">
      <text>
        <r>
          <rPr>
            <b/>
            <sz val="8"/>
            <color indexed="81"/>
            <rFont val="Tahoma"/>
            <family val="2"/>
          </rPr>
          <t>Teams can be 3 or 4 from the same grade+age.  Use A for the 1st team in a class, B for the 2nd etc.</t>
        </r>
      </text>
    </comment>
    <comment ref="A14" authorId="0" shapeId="0" xr:uid="{00000000-0006-0000-0300-000008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14" authorId="0" shapeId="0" xr:uid="{00000000-0006-0000-0300-000009000000}">
      <text>
        <r>
          <rPr>
            <b/>
            <sz val="8"/>
            <color indexed="81"/>
            <rFont val="Tahoma"/>
            <family val="2"/>
          </rPr>
          <t>Pick the judge qualification level from the list.  Use 'novice' for anyone who has not yet passed a judging course.</t>
        </r>
      </text>
    </comment>
    <comment ref="H14" authorId="0" shapeId="0" xr:uid="{00000000-0006-0000-0300-00000A000000}">
      <text>
        <r>
          <rPr>
            <b/>
            <sz val="8"/>
            <color indexed="81"/>
            <rFont val="Tahoma"/>
            <family val="2"/>
          </rPr>
          <t>If your judge / official can only do half a day, choose morning / afternoon from here and provide a second judge / official for the other half day.
Only use the second line for an afternoon judge.</t>
        </r>
        <r>
          <rPr>
            <sz val="8"/>
            <color indexed="81"/>
            <rFont val="Tahoma"/>
            <family val="2"/>
          </rPr>
          <t xml:space="preserve">
</t>
        </r>
      </text>
    </comment>
    <comment ref="N14" authorId="0" shapeId="0" xr:uid="{00000000-0006-0000-0300-00000B000000}">
      <text>
        <r>
          <rPr>
            <b/>
            <sz val="10"/>
            <color indexed="81"/>
            <rFont val="Tahoma"/>
            <family val="2"/>
          </rPr>
          <t>Please put the judges BG number on the same row as the judge's name.  If you need to add comments, put them after the BG number.</t>
        </r>
      </text>
    </comment>
    <comment ref="A26" authorId="0" shapeId="0" xr:uid="{00000000-0006-0000-0300-00000C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26" authorId="0" shapeId="0" xr:uid="{00000000-0006-0000-0300-00000D000000}">
      <text>
        <r>
          <rPr>
            <b/>
            <sz val="8"/>
            <color indexed="81"/>
            <rFont val="Tahoma"/>
            <family val="2"/>
          </rPr>
          <t>Pick the judge qualification level from the list.  Use 'novice' for anyone who has not yet passed a judging course.</t>
        </r>
      </text>
    </comment>
    <comment ref="H26" authorId="0" shapeId="0" xr:uid="{00000000-0006-0000-0300-00000E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E43" authorId="0" shapeId="0" xr:uid="{00000000-0006-0000-0300-00000F000000}">
      <text>
        <r>
          <rPr>
            <b/>
            <sz val="8"/>
            <color indexed="81"/>
            <rFont val="Tahoma"/>
            <family val="2"/>
          </rPr>
          <t>Pick the judge qualification level from the list.  Use 'novice' for anyone who has not yet passed a judging course.</t>
        </r>
      </text>
    </comment>
    <comment ref="A53" authorId="0" shapeId="0" xr:uid="{00000000-0006-0000-0300-000010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53" authorId="0" shapeId="0" xr:uid="{00000000-0006-0000-0300-000011000000}">
      <text>
        <r>
          <rPr>
            <b/>
            <sz val="8"/>
            <color indexed="81"/>
            <rFont val="Tahoma"/>
            <family val="2"/>
          </rPr>
          <t>Pick the judge qualification level from the list.  Use 'novice' for anyone who has not yet passed a judging course.</t>
        </r>
      </text>
    </comment>
    <comment ref="H53" authorId="0" shapeId="0" xr:uid="{00000000-0006-0000-0300-000012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75" authorId="0" shapeId="0" xr:uid="{00000000-0006-0000-0300-000013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75" authorId="0" shapeId="0" xr:uid="{00000000-0006-0000-0300-000014000000}">
      <text>
        <r>
          <rPr>
            <b/>
            <sz val="8"/>
            <color indexed="81"/>
            <rFont val="Tahoma"/>
            <family val="2"/>
          </rPr>
          <t>Pick the judge qualification level from the list.  Use 'novice' for anyone who has not yet passed a judging course.</t>
        </r>
      </text>
    </comment>
    <comment ref="H75" authorId="0" shapeId="0" xr:uid="{00000000-0006-0000-0300-000015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 ref="A87" authorId="0" shapeId="0" xr:uid="{00000000-0006-0000-0300-000016000000}">
      <text>
        <r>
          <rPr>
            <b/>
            <sz val="8"/>
            <color indexed="81"/>
            <rFont val="Tahoma"/>
            <family val="2"/>
          </rPr>
          <t>You must supply judges / officials according to the number of entrants you have.  3 or more need 1 judge, 8 or more need 1 judge + 1 official etc.</t>
        </r>
        <r>
          <rPr>
            <sz val="8"/>
            <color indexed="81"/>
            <rFont val="Tahoma"/>
            <family val="2"/>
          </rPr>
          <t xml:space="preserve">
</t>
        </r>
      </text>
    </comment>
    <comment ref="E87" authorId="0" shapeId="0" xr:uid="{00000000-0006-0000-0300-000017000000}">
      <text>
        <r>
          <rPr>
            <b/>
            <sz val="8"/>
            <color indexed="81"/>
            <rFont val="Tahoma"/>
            <family val="2"/>
          </rPr>
          <t>Pick the judge qualification level from the list.  Use 'novice' for anyone who has not yet passed a judging course.</t>
        </r>
      </text>
    </comment>
    <comment ref="H87" authorId="0" shapeId="0" xr:uid="{00000000-0006-0000-0300-000018000000}">
      <text>
        <r>
          <rPr>
            <b/>
            <sz val="8"/>
            <color indexed="81"/>
            <rFont val="Tahoma"/>
            <family val="2"/>
          </rPr>
          <t>If your judge / official can only do half a day, choose morning / afternoon from here and provide a second judge / official for the other half day.</t>
        </r>
        <r>
          <rPr>
            <sz val="8"/>
            <color indexed="81"/>
            <rFont val="Tahoma"/>
            <family val="2"/>
          </rPr>
          <t xml:space="preserve">
</t>
        </r>
      </text>
    </comment>
  </commentList>
</comments>
</file>

<file path=xl/sharedStrings.xml><?xml version="1.0" encoding="utf-8"?>
<sst xmlns="http://schemas.openxmlformats.org/spreadsheetml/2006/main" count="5348" uniqueCount="537">
  <si>
    <t xml:space="preserve">Competition Entry Form </t>
  </si>
  <si>
    <t>Venue</t>
  </si>
  <si>
    <t>Date</t>
  </si>
  <si>
    <t>Contact</t>
  </si>
  <si>
    <t>Address</t>
  </si>
  <si>
    <t>Telephone No.</t>
  </si>
  <si>
    <t>E-Mail Address</t>
  </si>
  <si>
    <t>Post Code</t>
  </si>
  <si>
    <t>Club Colours</t>
  </si>
  <si>
    <t>First Name</t>
  </si>
  <si>
    <t>Team</t>
  </si>
  <si>
    <t>Each Competitor Must :</t>
  </si>
  <si>
    <t>The Club Must :</t>
  </si>
  <si>
    <t>The Team Manager is responsible for the behaviour of his/her club members.</t>
  </si>
  <si>
    <t>No responsibility will be accepted for loss or damage to property or persons.</t>
  </si>
  <si>
    <t>2.    Have included full payment in respect of the entries overleaf.</t>
  </si>
  <si>
    <t>(please print)</t>
  </si>
  <si>
    <t>Signed :</t>
  </si>
  <si>
    <t>Date :</t>
  </si>
  <si>
    <t>Club</t>
  </si>
  <si>
    <t>Last Name</t>
  </si>
  <si>
    <t>Teams</t>
  </si>
  <si>
    <t>A</t>
  </si>
  <si>
    <t>B</t>
  </si>
  <si>
    <t>C</t>
  </si>
  <si>
    <t>D</t>
  </si>
  <si>
    <t>E</t>
  </si>
  <si>
    <t>When</t>
  </si>
  <si>
    <t>All Day</t>
  </si>
  <si>
    <t>Morning</t>
  </si>
  <si>
    <t>Afternoon</t>
  </si>
  <si>
    <t>Half</t>
  </si>
  <si>
    <t>Jobs</t>
  </si>
  <si>
    <t>Judge</t>
  </si>
  <si>
    <t>Novice</t>
  </si>
  <si>
    <t>County</t>
  </si>
  <si>
    <t>Regional</t>
  </si>
  <si>
    <t>Zonal</t>
  </si>
  <si>
    <t>National</t>
  </si>
  <si>
    <t>Brevet</t>
  </si>
  <si>
    <t>Gender</t>
  </si>
  <si>
    <t>Grade</t>
  </si>
  <si>
    <t>M/F</t>
  </si>
  <si>
    <t>Age</t>
  </si>
  <si>
    <t>Colours</t>
  </si>
  <si>
    <t>F</t>
  </si>
  <si>
    <t xml:space="preserve">Job: </t>
  </si>
  <si>
    <t xml:space="preserve">Level: </t>
  </si>
  <si>
    <t>Recorder M</t>
  </si>
  <si>
    <t>Recorder C</t>
  </si>
  <si>
    <t>Event</t>
  </si>
  <si>
    <t>M</t>
  </si>
  <si>
    <t>Postcode</t>
  </si>
  <si>
    <t>1.    Be registered with British Gymnastics.</t>
  </si>
  <si>
    <t>Team Manager :</t>
  </si>
  <si>
    <t>They also have the right not to allow your competitors to compete if the officials nominated do not turn up for the competition.</t>
  </si>
  <si>
    <t>Important Notes:</t>
  </si>
  <si>
    <t>Event Organiser:</t>
  </si>
  <si>
    <t>For the competitors listed be eligible to compete in this event the following requirements must be met.</t>
  </si>
  <si>
    <t>Where an official is only available for ½ a day, please enter another official's name for the other ½ day.</t>
  </si>
  <si>
    <t>Send this form to:</t>
  </si>
  <si>
    <t>Help!</t>
  </si>
  <si>
    <t>Judge (Nov)</t>
  </si>
  <si>
    <t>Judge (Club)</t>
  </si>
  <si>
    <t>Judge (Cnty)</t>
  </si>
  <si>
    <t>Judge (Rgnl)</t>
  </si>
  <si>
    <t>Judge (Znl)</t>
  </si>
  <si>
    <t>Judge (Ntnl)</t>
  </si>
  <si>
    <t>Judge (Brvt)</t>
  </si>
  <si>
    <t>When you receive each entry, check it and then save a copy in a folder for all of the entries</t>
  </si>
  <si>
    <t>Email the completed form back to the organiser</t>
  </si>
  <si>
    <t>If they cannot do a full day, pick morning/afternoon and put the second official’s name in.</t>
  </si>
  <si>
    <t>Pick the official’s job from the list</t>
  </si>
  <si>
    <t>Pick the judge qualification level from the list</t>
  </si>
  <si>
    <t>Fill in any judges / officials names</t>
  </si>
  <si>
    <t>If the competitor is in a team, pick 'A' in the team column.  If you have more than one team in the same class, use B, C etc.</t>
  </si>
  <si>
    <t>All the other club related fields should be filled in automatically (see below for how to change or add missing info)</t>
  </si>
  <si>
    <t>Click 'Timetable' to create, edit and save the timetable
The graphical timetable editor lets you see when each class is run
You can drag and drop each class to fit, or enter start times and panels directly
When you save the timetable, a printable copy is created in the timetable Excel file
Simply click on the 'Show Timetable' button to see this file</t>
  </si>
  <si>
    <t>Note that all of the files created by the program will appear in a folder called 'CompDocs' below the entries folder.
These are all in Excel format, so you can edit them directly before printing if you wish.</t>
  </si>
  <si>
    <t>Email the form to all clubs</t>
  </si>
  <si>
    <t>Competition Secretary at each club:</t>
  </si>
  <si>
    <t>Marshall W</t>
  </si>
  <si>
    <t>Marshall C</t>
  </si>
  <si>
    <t>To change club details, please go to the 'Clubs' worksheet and update the information there</t>
  </si>
  <si>
    <t>Select the folder containing the entry forms and click 'Process Entries' to read the files.
This will load the entries directly into the competition database. 
If there are already entries in the database, you will be asked whether you want to replace them.
If you do choose to replace them, then ALL existing entries will be removed from the competition database.
(This is so you can simply keep reprocessing the entry forms until you are happy with them)
Once processed, the list will show you how many entries were found in each file.  
Double-click an entry form file to view and edit it.
When you have finished this stage, an initial programme and list of required trophies is produced.</t>
  </si>
  <si>
    <t>#</t>
  </si>
  <si>
    <t>BG No.</t>
  </si>
  <si>
    <t>H</t>
  </si>
  <si>
    <t>G</t>
  </si>
  <si>
    <t>Judge:</t>
  </si>
  <si>
    <t>Official:</t>
  </si>
  <si>
    <t>Age Group</t>
  </si>
  <si>
    <t>Age at this year's birthday</t>
  </si>
  <si>
    <t>-</t>
  </si>
  <si>
    <t>Pick 'New Competition' and fill in the name, venue, date and a unique name for the database.
This will create the T-Score competition database for you.  If you want to change it later, use Change Competition Details</t>
  </si>
  <si>
    <t>at</t>
  </si>
  <si>
    <t xml:space="preserve"> =</t>
  </si>
  <si>
    <t>A 50% surcharge is payable for late entries unless explicitly agreed with the organiser.</t>
  </si>
  <si>
    <t>Click 'Create Checklists' to create the competition checklists.
If you have late entrants, you can either (a) put them into the LateEntries Excel file, (b) add them to the existing entry form and reprocess with the 'merge' option (risky if you have manually made changes) or (c) add them directly through Edit Database.
The next time you create the lists, the late entries will be added directly to database at the end of their class.
The program will check for duplicates, so you don't need to remove them from the LateEntries file once they have been processed.</t>
  </si>
  <si>
    <t>IT / Admin</t>
  </si>
  <si>
    <t>19+</t>
  </si>
  <si>
    <t>CLB1</t>
  </si>
  <si>
    <t>CLB2</t>
  </si>
  <si>
    <t>17+</t>
  </si>
  <si>
    <t>7-8</t>
  </si>
  <si>
    <t>9-10</t>
  </si>
  <si>
    <t>11-12</t>
  </si>
  <si>
    <t>13-14</t>
  </si>
  <si>
    <t>15-16</t>
  </si>
  <si>
    <t>15+</t>
  </si>
  <si>
    <t>13+</t>
  </si>
  <si>
    <t>17-18</t>
  </si>
  <si>
    <t>name of offical here please</t>
  </si>
  <si>
    <t>name of judge here please</t>
  </si>
  <si>
    <t>Judge's BG number here please!</t>
  </si>
  <si>
    <t>DMT</t>
  </si>
  <si>
    <t>Number of TRA Entrants :</t>
  </si>
  <si>
    <t>Number of DMT Entrants :</t>
  </si>
  <si>
    <t>Total :</t>
  </si>
  <si>
    <t>Grades</t>
  </si>
  <si>
    <t>R1Cat1</t>
  </si>
  <si>
    <t>R1Cat2</t>
  </si>
  <si>
    <t>R2Cat2</t>
  </si>
  <si>
    <t>R2Cat1</t>
  </si>
  <si>
    <t>Run the "Tscore" program (email support@tscore.co.uk if you do not have a copy!)</t>
  </si>
  <si>
    <t>IMPORTANT!  You should use Excel to complete the form - Open Office, Numbers and Libre Office do not work correctly!
Please let the organiser know if you have used something other than Excel, so that any errors can be corrected.</t>
  </si>
  <si>
    <t xml:space="preserve">If you get stuck with any aspect of this form, please email me on: support@tscore.co.uk </t>
  </si>
  <si>
    <t>CLB3</t>
  </si>
  <si>
    <t>How to use the TScore Competition Entry Form</t>
  </si>
  <si>
    <t>Fill in the event location and date on the 'Entries' worksheets</t>
  </si>
  <si>
    <t>Fill in the mailing address and entry fee on the 'Payment' worksheet</t>
  </si>
  <si>
    <t>Fill in the details for each club in the Clubs worksheet</t>
  </si>
  <si>
    <t>In the Entries worksheet, click on the ‘Club’ and pick the name from the list (add it to the 'Clubs' sheet if absent)</t>
  </si>
  <si>
    <t>This version of the form is quite resilient to 'pasting' errors.  
If you just paste into the name, DoB and grade fields you should be ok.</t>
  </si>
  <si>
    <t>If you have previously created a competition, click 'Change' to choose the competition database.  
TScore will default to the last competition you worked on.</t>
  </si>
  <si>
    <t>Once all of your competitors are entered, you should click on 'Edit Competition' so you can set the start order.
The Competitor List screen is shown.  From here, you can view all of the entrants directly from the competition database
To set the Random Start Order, just click on the Randomise button.  
You should only do this BEFORE you have produced your final programme with bounce orders in!
From this screen, you can make other changes to the competitors much more simply than through SWESCORE
To find a competitor, just start typing their name, club or pick their class in the 'Find' panel.
Then click on the entrant in the list to view their current details.
To change their name, club or class, just alter the value in the 'Competitor Details' panel and click 'Change'
You will be asked to confirm the change.  Note that if a competitor changes classes after the bounce order has been set, their start value will be set so that they bounce last.
To withdraw a competitor, click on 'Withdraw' and to reinstate a previously withdrawn competitor, click 'Reinstate.  You will be asked to confirm the change in each case.
Note that it is not possible to change a competitor's class or to withdraw them once they have a score recorded against them.
To add a new competitor, enter their Name, Club and Class in the Competitor Details panel and click 'Add'.
To remove a  competitor, highlight their name in the list and click 'Remove'.
Note that the scores and start order cannot be changed!</t>
  </si>
  <si>
    <t>2016</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</si>
  <si>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</si>
  <si>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</si>
  <si>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</si>
  <si>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</si>
  <si>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</si>
  <si>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</si>
  <si>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</si>
  <si>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</si>
  <si>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</si>
  <si>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</si>
  <si>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</si>
  <si>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</si>
  <si>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</si>
  <si>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</si>
  <si>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</si>
  <si>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</si>
  <si>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</si>
  <si>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</si>
  <si>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</si>
  <si>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</si>
  <si>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</si>
  <si>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1994</t>
  </si>
  <si>
    <t>1993</t>
  </si>
  <si>
    <t>1992</t>
  </si>
  <si>
    <t>1991</t>
  </si>
  <si>
    <t>1990</t>
  </si>
  <si>
    <t>1989</t>
  </si>
  <si>
    <t>1988</t>
  </si>
  <si>
    <t>1987</t>
  </si>
  <si>
    <t>1986</t>
  </si>
  <si>
    <t>1985</t>
  </si>
  <si>
    <t>1984</t>
  </si>
  <si>
    <t>1983</t>
  </si>
  <si>
    <t>1982</t>
  </si>
  <si>
    <t>1981</t>
  </si>
  <si>
    <t>1980</t>
  </si>
  <si>
    <t>1979</t>
  </si>
  <si>
    <t>1978</t>
  </si>
  <si>
    <t>1977</t>
  </si>
  <si>
    <t>1976</t>
  </si>
  <si>
    <t>1975</t>
  </si>
  <si>
    <t>1974</t>
  </si>
  <si>
    <t>1973</t>
  </si>
  <si>
    <t>1972</t>
  </si>
  <si>
    <t>1971</t>
  </si>
  <si>
    <t>1970</t>
  </si>
  <si>
    <t>1969</t>
  </si>
  <si>
    <t>1968</t>
  </si>
  <si>
    <t>1967</t>
  </si>
  <si>
    <t>1966</t>
  </si>
  <si>
    <t>1965</t>
  </si>
  <si>
    <t>1964</t>
  </si>
  <si>
    <t>1963</t>
  </si>
  <si>
    <t>1962</t>
  </si>
  <si>
    <t>1961</t>
  </si>
  <si>
    <t>1960</t>
  </si>
  <si>
    <t>1959</t>
  </si>
  <si>
    <t>1958</t>
  </si>
  <si>
    <t>Year of Birth</t>
  </si>
  <si>
    <t>Data Protection</t>
  </si>
  <si>
    <t>What personal data do we need?</t>
  </si>
  <si>
    <t>What other data do we need?</t>
  </si>
  <si>
    <t>Why do we need this information?</t>
  </si>
  <si>
    <t>What do we do with the data?</t>
  </si>
  <si>
    <t>We also need details of your club (name, BG registration number), the name of the responsible coach, and, optionally, club contact phone number and email address.
Where possible, please provide a club email address rather than a personal one.</t>
  </si>
  <si>
    <t>Do we share your data with 3rd parties?</t>
  </si>
  <si>
    <t>How long with personal data be retained?</t>
  </si>
  <si>
    <t>Can I check and correct the data that you have about me?</t>
  </si>
  <si>
    <t>Yes, you can make a Subject Access Request to the data controller (who is the competition organiser). Such requests will be handled in accordance wth the GDPR.  We reserve the right to charge a fee for excessive or unreasonable requests.</t>
  </si>
  <si>
    <t>What other personal data may be collected at the competition?</t>
  </si>
  <si>
    <t>There are usually photographers and people filming at competitions, which are held in public places. We do not have control over such images.</t>
  </si>
  <si>
    <t>How is the data protected?</t>
  </si>
  <si>
    <t>Who has access to the data?</t>
  </si>
  <si>
    <t>Reasonable measures are taken to protect personal information that is not in the public domain. We do not collect any data that is classified as 'sensitive', so levels of protection are appropriate to this category of data.</t>
  </si>
  <si>
    <t>Competition officials will have access to all of the information provided on this form. Some of the information is made available to the general public through the publication of programmes and results.(see below).</t>
  </si>
  <si>
    <t>We may use a third party to print programmes.  Competition results are considered to be in the public domain, so entrants' names and competition class (age group, grade and gender) will be published.
BG membership numbers may also be included in published results.
Contact details provided on the form may be shared with the governing body or subsequent competition organisers for the purposes of enabling communication with the club in direct connection with this or other competitions.</t>
  </si>
  <si>
    <t>Each entrants' name and gender may also appear in a printed programme for the competition, printed copies of the results generated during the event, emails sent to all clubs before and after the event, and on websites that list the entrants and results.
The entrants' BG membership numbers may also be included in the above publications and communications.
Each entrant must agree that we may publish their Personal Information as part of the results of the event and may pass such information to the governing body or any affiliated organisation for the purpose of insurance, licences or for publishing results either for the event alone or combined with or compared to other events. Results may include (but not be limited to) name, club affiliation, gender and age category</t>
  </si>
  <si>
    <t>In the event of an accident or illness, we may need to collect further information necessary to assist medical treatment or for later insurance purposes. This information may be shared with medical personnel (including first responders), staff at the facility, the sport governing body and other organisations where there is a legal obligation to do so.</t>
  </si>
  <si>
    <t>BG Club No.</t>
  </si>
  <si>
    <t>We may need to keep records of who has competed at each event and at what level for up to 25 years.
These reasons include:
Verifying eligibility to enter future events
Health and safety enquiries
Insurance claims
It must be noted that once programmes and results have been published, the data they contain is no longer under our control, and therefore removal of that data from the public domain is genrally not possible.</t>
  </si>
  <si>
    <t>Signature:</t>
  </si>
  <si>
    <t>Date:</t>
  </si>
  <si>
    <t>Subject Name:</t>
  </si>
  <si>
    <t>Changes to this policy</t>
  </si>
  <si>
    <t>This policy may be updated occasionally for legal or operational reasons. We will make best endeavours to contact all subjects in the event of any changes.</t>
  </si>
  <si>
    <t>Individual Consent</t>
  </si>
  <si>
    <t>The details you provide are all copied onto computers that are used to prepare and run the scoring system. This includes desktop and laptop computers that the competition organisers use at home or at club premises, and the computers used during the competition for recording and displaying the scores.</t>
  </si>
  <si>
    <t xml:space="preserve">Privacy Policy - Use of Personal Data </t>
  </si>
  <si>
    <t>Signature if the subject is over 13 years of age:</t>
  </si>
  <si>
    <t>And/or parent or guardian if the subject is under 16 :</t>
  </si>
  <si>
    <t>Please tick this box to confirm that you have obtained agreement from all entrants</t>
  </si>
  <si>
    <t>I hereby agree to the use of my personal data as described in the privacy policy above.
I understand that I have the right to withdraw my consent at any point in the future by contacting the data controller. In this case, copies of my data provided under this agreement that are are not required for legal, contractual or legitimate interest purposes and are not in the public domain, will be destroyed.</t>
  </si>
  <si>
    <t>It is important that you read, understand and consent to the privacy policy in force for this competition.
The full policy is shown in the Privacy worksheet.
As team manager or competition secretary, you must obtain explicit consent for each entrant whose details you provide.
This may be through your club's membership policy, or the British Gymnastics policy, provided it covers the data usage described on the Privacy worksheet.
In other cases, you must obtain explicit consent from each entrant by ensuring that they have read, understood and agreed to the policy.
The Policy worksheet has a consent section if you wish to use this directly. The fact that competition programmes, bounce orders and results will be in the public domain must be acknowledged.
We recommend that you keep copies of consent forms for your records.</t>
  </si>
  <si>
    <t>2017</t>
  </si>
  <si>
    <t>1957</t>
  </si>
  <si>
    <t>1956</t>
  </si>
  <si>
    <t>1955</t>
  </si>
  <si>
    <t>1954</t>
  </si>
  <si>
    <t>1953</t>
  </si>
  <si>
    <t>1952</t>
  </si>
  <si>
    <t>1951</t>
  </si>
  <si>
    <t>1950</t>
  </si>
  <si>
    <t>1949</t>
  </si>
  <si>
    <t>13-17</t>
  </si>
  <si>
    <t>18+</t>
  </si>
  <si>
    <t>U15</t>
  </si>
  <si>
    <t>C1Cat1</t>
  </si>
  <si>
    <t>C1Cat2</t>
  </si>
  <si>
    <t>C2Cat1</t>
  </si>
  <si>
    <t>C2Cat2</t>
  </si>
  <si>
    <t>These lists are shared by all disciplines</t>
  </si>
  <si>
    <t>I</t>
  </si>
  <si>
    <t>J</t>
  </si>
  <si>
    <t>K</t>
  </si>
  <si>
    <t>L</t>
  </si>
  <si>
    <t>N</t>
  </si>
  <si>
    <t>O</t>
  </si>
  <si>
    <t>P</t>
  </si>
  <si>
    <t>Q</t>
  </si>
  <si>
    <r>
      <t xml:space="preserve">Notes </t>
    </r>
    <r>
      <rPr>
        <b/>
        <sz val="10"/>
        <color indexed="18"/>
        <rFont val="Calibri"/>
        <family val="2"/>
        <charset val="161"/>
        <scheme val="minor"/>
      </rPr>
      <t>including judge BG number</t>
    </r>
  </si>
  <si>
    <r>
      <t xml:space="preserve">2.   </t>
    </r>
    <r>
      <rPr>
        <sz val="7"/>
        <rFont val="Calibri"/>
        <family val="2"/>
        <charset val="161"/>
        <scheme val="minor"/>
      </rPr>
      <t xml:space="preserve">  </t>
    </r>
    <r>
      <rPr>
        <sz val="12"/>
        <rFont val="Calibri"/>
        <family val="2"/>
        <charset val="161"/>
        <scheme val="minor"/>
      </rPr>
      <t>Be eligible to compete at this grade.</t>
    </r>
  </si>
  <si>
    <r>
      <t xml:space="preserve">3.   </t>
    </r>
    <r>
      <rPr>
        <sz val="7"/>
        <rFont val="Calibri"/>
        <family val="2"/>
        <charset val="161"/>
        <scheme val="minor"/>
      </rPr>
      <t xml:space="preserve"> </t>
    </r>
    <r>
      <rPr>
        <sz val="12"/>
        <rFont val="Calibri"/>
        <family val="2"/>
        <charset val="161"/>
        <scheme val="minor"/>
      </rPr>
      <t>Have provided the required number of suitable qualified and experienced officials.</t>
    </r>
  </si>
  <si>
    <t>DMT - Regional &amp; Club</t>
  </si>
  <si>
    <r>
      <t xml:space="preserve">We need this information to identify each gymnast entered into the competition and to ensure they are in the correct age group and competing class. </t>
    </r>
    <r>
      <rPr>
        <i/>
        <sz val="12"/>
        <rFont val="Calibri"/>
        <family val="2"/>
        <charset val="161"/>
        <scheme val="minor"/>
      </rPr>
      <t>(This is a GDPR  'contractual purpose')</t>
    </r>
  </si>
  <si>
    <r>
      <t xml:space="preserve">We need contact details so that we can communicate information about the event, such as competing times, results and subsequent events. 
We need to know the responsible coach for safety reasons.
</t>
    </r>
    <r>
      <rPr>
        <i/>
        <sz val="12"/>
        <rFont val="Calibri"/>
        <family val="2"/>
        <charset val="161"/>
        <scheme val="minor"/>
      </rPr>
      <t>(These are GDPR 'legitimate interests')</t>
    </r>
  </si>
  <si>
    <t>We need the name, year of birth, gender and British Gymnastics membership number for each competitor. 
This is the absolute minimum data that we need to run the competition.</t>
  </si>
  <si>
    <t>The competition organiser has defined this privacy policy for entrants into this event and acts as the 'data controller' for any information provided in connection with your entry.
To enter the competition you must obtain agreement from every entrant to share the personal information that you provide, for the purposes described in this policy.
The data uses herein fall under the 'contractual' or 'legitimate interest' sections of GDPR and explicit consent is therefore not necessary.
In most cases, the consent given when registering for British Gymnastics membership is sufficient to cover the usage laid out in this policy.
You may print this sheet to use it as a record of agreement for each gymnast. This is necessary to comply with UK and EU GDPR regulations.</t>
  </si>
  <si>
    <t>If your existing club or BG privacy policy does not  include consent for the above use of personal data, you must obtain it explicitly from each entrant. 
You can print this sheet for this purpose, which should be retained for your records.</t>
  </si>
  <si>
    <t>version 2021-07-25</t>
  </si>
  <si>
    <t>Enter the names of the competitors, YoB ( as yyyy), gender (M or F) and grade (CLB1, REG2, DIS1 etc).</t>
  </si>
  <si>
    <t>BG Regional / Club Trampoline &amp; DMT Competition Entry Form</t>
  </si>
  <si>
    <r>
      <t>1.</t>
    </r>
    <r>
      <rPr>
        <sz val="7"/>
        <rFont val="Calibri"/>
        <family val="2"/>
        <charset val="161"/>
        <scheme val="minor"/>
      </rPr>
      <t xml:space="preserve">      </t>
    </r>
    <r>
      <rPr>
        <sz val="12"/>
        <rFont val="Calibri"/>
        <family val="2"/>
        <charset val="161"/>
        <scheme val="minor"/>
      </rPr>
      <t>Be at least a fully paid-up 'Bronze' member of British Gymnastics (Silver for NDP Finals).  
      Competitors from the Home Nations must comply with the requirements of their governing body.</t>
    </r>
  </si>
  <si>
    <t xml:space="preserve">If you do not fill in the ‘officials’ spaces, the organiser has the right to refuse entries listed below that space.  </t>
  </si>
  <si>
    <t>REG4</t>
  </si>
  <si>
    <t>REG3</t>
  </si>
  <si>
    <t>REG2</t>
  </si>
  <si>
    <t>REG1</t>
  </si>
  <si>
    <t>10</t>
  </si>
  <si>
    <t>2018</t>
  </si>
  <si>
    <t>2019</t>
  </si>
  <si>
    <t>2020</t>
  </si>
  <si>
    <t>9-12</t>
  </si>
  <si>
    <t>British Gymnastics Club &amp; Regional Trampolining</t>
  </si>
  <si>
    <t>British Gymnastics Club &amp; Regional DMT</t>
  </si>
  <si>
    <r>
      <t xml:space="preserve">Notes </t>
    </r>
    <r>
      <rPr>
        <b/>
        <sz val="10"/>
        <color indexed="18"/>
        <rFont val="Arial"/>
        <family val="2"/>
      </rPr>
      <t>including judge BG number</t>
    </r>
  </si>
  <si>
    <t>CLB4</t>
  </si>
  <si>
    <t>R3Cat1</t>
  </si>
  <si>
    <t>R3Cat2</t>
  </si>
  <si>
    <t>U7</t>
  </si>
  <si>
    <t>ALL</t>
  </si>
  <si>
    <t>U13</t>
  </si>
  <si>
    <t>8</t>
  </si>
  <si>
    <t>CLB5</t>
  </si>
  <si>
    <t>CLB6</t>
  </si>
  <si>
    <t>11</t>
  </si>
  <si>
    <t>13</t>
  </si>
  <si>
    <t>10-12</t>
  </si>
  <si>
    <t>SYN</t>
  </si>
  <si>
    <t>First Entrant</t>
  </si>
  <si>
    <t>Second Entrant</t>
  </si>
  <si>
    <t>Oldest YoB</t>
  </si>
  <si>
    <t>X</t>
  </si>
  <si>
    <t>Your club</t>
  </si>
  <si>
    <t>Club BG Number</t>
  </si>
  <si>
    <t>Tel</t>
  </si>
  <si>
    <t>Email</t>
  </si>
  <si>
    <t>Essex</t>
  </si>
  <si>
    <t>Brentwood Trampoline Club</t>
  </si>
  <si>
    <t>c/o Brentwood School Sports Centre, Middleton Hall lane, Brentwood</t>
  </si>
  <si>
    <t>CM15 8EE</t>
  </si>
  <si>
    <t>Comp Secretary</t>
  </si>
  <si>
    <t>07939 669831</t>
  </si>
  <si>
    <t>committee@brentwood-trampoline.org;coaches@brentwood-trampoline.org;</t>
  </si>
  <si>
    <t>Blue/White</t>
  </si>
  <si>
    <t>Cambourne Comets</t>
  </si>
  <si>
    <t xml:space="preserve">CSFC, Back Ln, Cambourne, Cambridge </t>
  </si>
  <si>
    <t>CB23 6FY</t>
  </si>
  <si>
    <t>Helen Winter</t>
  </si>
  <si>
    <t xml:space="preserve">07771 520817 </t>
  </si>
  <si>
    <t>cambournecomets@gmail.com;hwinter71@btinternet.com</t>
  </si>
  <si>
    <t>Black, Silver &amp; Gold</t>
  </si>
  <si>
    <t>Cambs</t>
  </si>
  <si>
    <t>Cambridge Cangaroos</t>
  </si>
  <si>
    <t>Unit 1
Lion Works
Station Road (East)
Whittlesford
Cambridge</t>
  </si>
  <si>
    <t>CB22 4WL</t>
  </si>
  <si>
    <t>Tony Fagelman</t>
  </si>
  <si>
    <t>07854 807569</t>
  </si>
  <si>
    <t>can_committee@cangaroos.org;coaches@cangaroos.org</t>
  </si>
  <si>
    <t>Blue</t>
  </si>
  <si>
    <t>Cambridge University Trampoline Club</t>
  </si>
  <si>
    <t>University of Cambridge Sports Centre,
Philippa Fawcett Drive</t>
  </si>
  <si>
    <t>CB3 0AS</t>
  </si>
  <si>
    <t>Andrew Aistrup</t>
  </si>
  <si>
    <t>07805208693</t>
  </si>
  <si>
    <t>aaistrup@yahoo.co.uk</t>
  </si>
  <si>
    <t>Light Blue, Navy</t>
  </si>
  <si>
    <t>Casablanca</t>
  </si>
  <si>
    <t>Doug Bacon</t>
  </si>
  <si>
    <t>?</t>
  </si>
  <si>
    <t>doug@casablancacgt.co.uk</t>
  </si>
  <si>
    <t>Chelmsford Trampoline Club</t>
  </si>
  <si>
    <t>152 Ongar Road, Writtle, Essex</t>
  </si>
  <si>
    <t>CM1 3NX</t>
  </si>
  <si>
    <t>Suzi Hughes</t>
  </si>
  <si>
    <t>07905444580</t>
  </si>
  <si>
    <t>susannah.hughes@googlemail.com</t>
  </si>
  <si>
    <t>green/black</t>
  </si>
  <si>
    <t>Colchester School of Gymnastics</t>
  </si>
  <si>
    <t>Colchester School of Gymnastics, Brinkley Grove Road, Myland, Colchester, Essex</t>
  </si>
  <si>
    <t>CO4 5DS</t>
  </si>
  <si>
    <t>Louise Pennell</t>
  </si>
  <si>
    <t>01206 844188</t>
  </si>
  <si>
    <t>info@colchestergymnastics.com;louise@colchestergymnastics.com</t>
  </si>
  <si>
    <t>Black/ silver</t>
  </si>
  <si>
    <t>Dimensions</t>
  </si>
  <si>
    <t xml:space="preserve">12 Kestrel Rise, Halstead
</t>
  </si>
  <si>
    <t>CO9 2TU</t>
  </si>
  <si>
    <t>Claire Carse</t>
  </si>
  <si>
    <t>01787 583267</t>
  </si>
  <si>
    <t>claire41@talktalk.net;cls@sky.com;dimensionstrampolineclub@hotmail.co.uk;charliemussino@gmail.com</t>
  </si>
  <si>
    <t>Black/Raspberry</t>
  </si>
  <si>
    <t>Dragons Trampoline Club</t>
  </si>
  <si>
    <t>Wacton Hall Barn, Sallow Lane, Wacton, Norwich, Norfolk</t>
  </si>
  <si>
    <t>NR15 2UL</t>
  </si>
  <si>
    <t>Rachel Paul</t>
  </si>
  <si>
    <t>07909 526049</t>
  </si>
  <si>
    <t>Black/Silver/Gold</t>
  </si>
  <si>
    <t>Norfolk</t>
  </si>
  <si>
    <t>Flight TC</t>
  </si>
  <si>
    <t xml:space="preserve">49 Lodge Hall,Harlow
Essex
</t>
  </si>
  <si>
    <t>CM18 7SX</t>
  </si>
  <si>
    <t>Sue Jay</t>
  </si>
  <si>
    <t>07957 693441</t>
  </si>
  <si>
    <t>suej_flight@msn.com</t>
  </si>
  <si>
    <t>Red/Black</t>
  </si>
  <si>
    <t>HBS Revolutions</t>
  </si>
  <si>
    <t>Sports Centre, Hitchin Boys School, Hitchin, Herts</t>
  </si>
  <si>
    <t>SG5 1JB</t>
  </si>
  <si>
    <t>Jenny Newman</t>
  </si>
  <si>
    <t>01462 459270</t>
  </si>
  <si>
    <t>hbssports@hitchinboys.co.uk;HBSRevolutions@hitchinboys.co.uk</t>
  </si>
  <si>
    <t>Herts</t>
  </si>
  <si>
    <t>Hi Tension TC</t>
  </si>
  <si>
    <t xml:space="preserve">16 Chapel Road, Stanway, Colchester, 
</t>
  </si>
  <si>
    <t>CO3 0PX</t>
  </si>
  <si>
    <t>Crystelle Mills-Smith</t>
  </si>
  <si>
    <t>07818 425845</t>
  </si>
  <si>
    <t>Black &amp; Red</t>
  </si>
  <si>
    <t>Hertford Gymnastics</t>
  </si>
  <si>
    <t>Address unknown, please update</t>
  </si>
  <si>
    <t>Contact unknown, please update</t>
  </si>
  <si>
    <t>BG No. unknown, please update</t>
  </si>
  <si>
    <t>hertfordgymnastics@hotmail.co.uk</t>
  </si>
  <si>
    <t>High Springers</t>
  </si>
  <si>
    <t>Beds</t>
  </si>
  <si>
    <t>Ipswich Four TC</t>
  </si>
  <si>
    <t>17 Haylings Rd
Leiston
Suffolk</t>
  </si>
  <si>
    <t>IP16 4DJ</t>
  </si>
  <si>
    <t>Nicki Weller</t>
  </si>
  <si>
    <t>07545 576091</t>
  </si>
  <si>
    <t>Orange / Black</t>
  </si>
  <si>
    <t>Suffolk</t>
  </si>
  <si>
    <t>Levitation</t>
  </si>
  <si>
    <t xml:space="preserve">1a Culverhouse Rd
Luton
</t>
  </si>
  <si>
    <t>LU3 3BP</t>
  </si>
  <si>
    <t>Craig</t>
  </si>
  <si>
    <t>07799 062285</t>
  </si>
  <si>
    <t>levitationhatfield@gmail.com;bouncyamoeba@gmail.com</t>
  </si>
  <si>
    <t>Marriotts Gymnastics Club</t>
  </si>
  <si>
    <t>7 Green Lane, Kensworth, Beds</t>
  </si>
  <si>
    <t>LU6 3RP</t>
  </si>
  <si>
    <t>Phil Dodson</t>
  </si>
  <si>
    <t>07921 455934</t>
  </si>
  <si>
    <t>phil.dodson@googlemail.com</t>
  </si>
  <si>
    <t>Black &amp; Orange</t>
  </si>
  <si>
    <t>Mid Suffolk</t>
  </si>
  <si>
    <t>11 Ruskin Close, Stowmarket</t>
  </si>
  <si>
    <t>IP14 1TY</t>
  </si>
  <si>
    <t>Philipa Das</t>
  </si>
  <si>
    <t>07921 729125</t>
  </si>
  <si>
    <t xml:space="preserve">kazzacaz@hotmail.com;philipa.das@sky.com
</t>
  </si>
  <si>
    <t>Black / Gold</t>
  </si>
  <si>
    <t>Pegasus Trampoline Club</t>
  </si>
  <si>
    <t>12 Cinnabar Close, Pinewood,Ipswich</t>
  </si>
  <si>
    <t>IP8 3UB</t>
  </si>
  <si>
    <t>Amanda Robson</t>
  </si>
  <si>
    <t>07920 162751</t>
  </si>
  <si>
    <t>mandabit20@hotmail.co.uk;kirstireeder@live.co.uk</t>
  </si>
  <si>
    <t>Navy / Ocean Blue</t>
  </si>
  <si>
    <t>Recoil Trampoline Club</t>
  </si>
  <si>
    <t>Eagle Way, Warley, Brentwood.  Essex</t>
  </si>
  <si>
    <t>CM13 3BP</t>
  </si>
  <si>
    <t>Zoe Bourne</t>
  </si>
  <si>
    <t>01277 500282</t>
  </si>
  <si>
    <t>zoe@recoiltrampolineclub.org; lex@recoiltrampolineclub.org; emma@recoiltrampolineclub.org</t>
  </si>
  <si>
    <t>Red, White and Blue</t>
  </si>
  <si>
    <t>Rotations</t>
  </si>
  <si>
    <t>27 Seathwaite, Huntingdon, Cambs.</t>
  </si>
  <si>
    <t>PE29 6UY</t>
  </si>
  <si>
    <t>Sonia Verdicchio</t>
  </si>
  <si>
    <t>07769 314028</t>
  </si>
  <si>
    <t xml:space="preserve">rotations@btinternet.com;p.verdicchio@btinternet.com
</t>
  </si>
  <si>
    <t>Red and Black</t>
  </si>
  <si>
    <t>Run DMT</t>
  </si>
  <si>
    <t>Salto Gymnastics Club</t>
  </si>
  <si>
    <t>98 Camford Way
Luton
Bedfordshire</t>
  </si>
  <si>
    <t>LU3 3AN</t>
  </si>
  <si>
    <t>Carl Richardson</t>
  </si>
  <si>
    <t>01582 495953</t>
  </si>
  <si>
    <t xml:space="preserve">headcoach@saltogym.org
</t>
  </si>
  <si>
    <t>Purple/Black</t>
  </si>
  <si>
    <t>Team Twisters</t>
  </si>
  <si>
    <t>15 Champlain Avenue, Canvey Island, Essex</t>
  </si>
  <si>
    <t>SS8 9QL</t>
  </si>
  <si>
    <t>Sue Skinner</t>
  </si>
  <si>
    <t>07762 159171</t>
  </si>
  <si>
    <t>suetrampoline@aol.com;</t>
  </si>
  <si>
    <t>Navy / Red</t>
  </si>
  <si>
    <t xml:space="preserve">Ultima </t>
  </si>
  <si>
    <t xml:space="preserve">1a London Rd Wickford Essex </t>
  </si>
  <si>
    <t>SS12 0AW</t>
  </si>
  <si>
    <t>Janet Hay</t>
  </si>
  <si>
    <t>01268 906269</t>
  </si>
  <si>
    <t>info@ultima-tc.club;janhay31@gmail.com</t>
  </si>
  <si>
    <t>Silver/Red/White</t>
  </si>
  <si>
    <t>Waveney Gymnastics Club</t>
  </si>
  <si>
    <t>101 Southwell Road, Lowestoft</t>
  </si>
  <si>
    <t>NR33 0RR</t>
  </si>
  <si>
    <t>Daniel Manning</t>
  </si>
  <si>
    <t>01502 501419</t>
  </si>
  <si>
    <t>waveneygym@aol.com;ehutchings7@hotmail.co.uk</t>
  </si>
  <si>
    <t>Red</t>
  </si>
  <si>
    <t>Westcliff Trampoline Club</t>
  </si>
  <si>
    <t>14 Canute Close, Canewdon, Rochford, Essex</t>
  </si>
  <si>
    <t>SS4 3PX</t>
  </si>
  <si>
    <t>Christine Smyth</t>
  </si>
  <si>
    <t>07474990004</t>
  </si>
  <si>
    <t>lucky3687@sky.com</t>
  </si>
  <si>
    <t>Black/White</t>
  </si>
  <si>
    <t>Wymondham Kangaroos</t>
  </si>
  <si>
    <t xml:space="preserve">Norwich Road, Wymondham, Norfolk
</t>
  </si>
  <si>
    <t>NR18 0NT</t>
  </si>
  <si>
    <t>Caroline</t>
  </si>
  <si>
    <t xml:space="preserve">01853 606092
</t>
  </si>
  <si>
    <t>kangaroos4fun@aol.com</t>
  </si>
  <si>
    <t>Your address</t>
  </si>
  <si>
    <t>Your postcode</t>
  </si>
  <si>
    <t>Your contact</t>
  </si>
  <si>
    <t>Your BG Number</t>
  </si>
  <si>
    <t>Your phone</t>
  </si>
  <si>
    <t>youremail1@domain.com;youremail2@domain.com</t>
  </si>
  <si>
    <t>Your colours</t>
  </si>
  <si>
    <t>PAYMENT via Bank Transfer (preferred) or cheque
Payment may be made direct to the bank via BACS
            Eastern Counties Gymnastics Association. 
            Sort Code 538116 
            A/C no 82038678 
Please indicate which club is making the payment in the reference
Email comp-payment@trampoline-east.org with details of transfer
If paying by cheque then make payable to ECGA, write Club name on the back, and send to :-
Trampoline-East Competitions 
17 Haylings Rd
Leiston
Suffolk
IP16 4DJ</t>
  </si>
  <si>
    <t>Gymnast Attire - BG Code of Points applies to grades Regional 1 and above.</t>
  </si>
  <si>
    <r>
      <t xml:space="preserve">Competitors should be at the venue at least 30 minutes before the scheduled start of their warm-up in case groups are running ahead.  </t>
    </r>
    <r>
      <rPr>
        <b/>
        <sz val="10"/>
        <color rgb="FFFF0000"/>
        <rFont val="Arial"/>
        <family val="2"/>
      </rPr>
      <t>The competition organisers reserve the right to start groups up to 30 minutes early</t>
    </r>
    <r>
      <rPr>
        <sz val="10"/>
        <rFont val="Arial"/>
        <family val="2"/>
      </rPr>
      <t>.</t>
    </r>
  </si>
  <si>
    <t>Bounce order is randomised automatically on the closing date.  
Note that entries are truly randomised so there is no guarantee that all members of a team will be in the same flight</t>
  </si>
  <si>
    <t>Entries must only be submitted on this form - other forms of entry are not accepted.  Please only use Excel to do this, don’t use other applications and try and save the file as .XLSX (not .ODS)
If you have any technical issues with this please contact competitions@trampoline-east.org</t>
  </si>
  <si>
    <r>
      <t xml:space="preserve">Email all entry forms when completed to: </t>
    </r>
    <r>
      <rPr>
        <sz val="10"/>
        <color rgb="FFFF0000"/>
        <rFont val="Arial"/>
        <family val="2"/>
      </rPr>
      <t>competitions@trampoline-east.org</t>
    </r>
    <r>
      <rPr>
        <sz val="10"/>
        <rFont val="Arial"/>
        <family val="2"/>
      </rPr>
      <t xml:space="preserve"> 
Entries sent to any other email address may not be processed
** There is NO need to print and snail mail</t>
    </r>
  </si>
  <si>
    <r>
      <rPr>
        <b/>
        <sz val="10"/>
        <rFont val="Arial"/>
        <family val="2"/>
      </rPr>
      <t xml:space="preserve">Withdrawals.  </t>
    </r>
    <r>
      <rPr>
        <sz val="10"/>
        <rFont val="Arial"/>
        <family val="2"/>
      </rPr>
      <t xml:space="preserve">Please email any withdrawals as soon as known - this reduces effort on the day of the competition. </t>
    </r>
  </si>
  <si>
    <r>
      <rPr>
        <b/>
        <sz val="10"/>
        <rFont val="Arial"/>
        <family val="2"/>
      </rPr>
      <t xml:space="preserve">Late Entries.  </t>
    </r>
    <r>
      <rPr>
        <sz val="10"/>
        <rFont val="Arial"/>
        <family val="2"/>
      </rPr>
      <t>Main club entry must be made by the closing date.  Name/grade changes may be made after this.  Additional entries may be subject to a double entry fee.  Don't forget to supply extra official names if a late entry requires it.</t>
    </r>
  </si>
  <si>
    <r>
      <rPr>
        <b/>
        <sz val="10"/>
        <rFont val="Arial"/>
        <family val="2"/>
      </rPr>
      <t xml:space="preserve">FLIGHTS.  </t>
    </r>
    <r>
      <rPr>
        <sz val="10"/>
        <rFont val="Arial"/>
        <family val="2"/>
      </rPr>
      <t>Large groups will be flighted so that each bounce group is no more than 14 people.</t>
    </r>
  </si>
  <si>
    <r>
      <rPr>
        <b/>
        <sz val="10"/>
        <rFont val="Arial"/>
        <family val="2"/>
      </rPr>
      <t>WARMUPS.</t>
    </r>
    <r>
      <rPr>
        <sz val="10"/>
        <rFont val="Arial"/>
        <family val="2"/>
      </rPr>
      <t xml:space="preserve">  Note that the time on the programme for the group is the start of the warm-up period for the group.
Warm-ups are done on a fixed time period, based on 90 seconds per performer.  The amount of time for warm-up will be set by the Chair of the panel based on actual numbers at the start of the group.
</t>
    </r>
  </si>
  <si>
    <r>
      <rPr>
        <b/>
        <sz val="11"/>
        <color rgb="FFFF0000"/>
        <rFont val="Arial"/>
        <family val="2"/>
      </rPr>
      <t>Officials:</t>
    </r>
    <r>
      <rPr>
        <sz val="11"/>
        <color rgb="FFFF0000"/>
        <rFont val="Arial"/>
        <family val="2"/>
      </rPr>
      <t xml:space="preserve"> Note that clubs must provide officials for the entire day and are responsible for any replacements.  IT/Admin and Welfare options can only be used if agreed with the competition organisers and must again be for the entire day.</t>
    </r>
  </si>
  <si>
    <t>Welfare Officer</t>
  </si>
  <si>
    <t>Number of SYN Pairs :</t>
  </si>
  <si>
    <t>rev 24.2 02/03/2024</t>
  </si>
  <si>
    <r>
      <t xml:space="preserve">Enter those doing TRA </t>
    </r>
    <r>
      <rPr>
        <b/>
        <sz val="12"/>
        <color rgb="FFFF0000"/>
        <rFont val="Calibri"/>
        <family val="2"/>
        <scheme val="minor"/>
      </rPr>
      <t>&amp;</t>
    </r>
    <r>
      <rPr>
        <b/>
        <sz val="12"/>
        <rFont val="Calibri"/>
        <family val="2"/>
        <charset val="161"/>
        <scheme val="minor"/>
      </rPr>
      <t xml:space="preserve"> DMT</t>
    </r>
  </si>
  <si>
    <t>=</t>
  </si>
  <si>
    <r>
      <t xml:space="preserve">Range and conditioning will </t>
    </r>
    <r>
      <rPr>
        <b/>
        <sz val="10"/>
        <rFont val="Arial"/>
        <family val="2"/>
      </rPr>
      <t>NOT</t>
    </r>
    <r>
      <rPr>
        <sz val="10"/>
        <rFont val="Arial"/>
        <family val="2"/>
      </rPr>
      <t xml:space="preserve"> be running at this competition</t>
    </r>
  </si>
  <si>
    <t>British Gymnastics Regional Synchro Trampolining</t>
  </si>
  <si>
    <t>Impulse</t>
  </si>
  <si>
    <t>4 Andrew Close</t>
  </si>
  <si>
    <t>CM7 5QB</t>
  </si>
  <si>
    <t>Karen Pleasance</t>
  </si>
  <si>
    <t>CL094243</t>
  </si>
  <si>
    <t>07802 461929</t>
  </si>
  <si>
    <t>charliemussino@gmail.com;impulsetcdmt@gmail.com</t>
  </si>
  <si>
    <t>Green, grey, black &amp; gold</t>
  </si>
  <si>
    <r>
      <t xml:space="preserve">Please note that new BG membership rules means that ALL entrants MUST be at least COMPETITIVE MEMBERS.  This includes those entering at Club Grades.  It is your responsibility as a club to check that they have the correct membership.                                                                                                                    All entrants must be at least 7 years old on the date of the competition.                                                                                                      </t>
    </r>
    <r>
      <rPr>
        <b/>
        <sz val="12"/>
        <color rgb="FFFF0000"/>
        <rFont val="Arial"/>
        <family val="2"/>
      </rPr>
      <t>Only Clubs registered with BG may enter this competition.</t>
    </r>
  </si>
  <si>
    <t>rachel.wacton@gmail.com;Karlygood@hotmail.co.uk</t>
  </si>
  <si>
    <t>info@highspringers.co.uk;highspringers@outlook.com</t>
  </si>
  <si>
    <t>Brentwood B</t>
  </si>
  <si>
    <t>Graham Wiliams, Jordan</t>
  </si>
  <si>
    <t xml:space="preserve"> If paying by cheque, print off a hard copy of your Payment sheet to send to the organiser.  The correct payment should already be calculated – just sign the bottom of the sheet and post it off with your cheque.
      (If you use a standard size 'window' envelope, you won't even have to write the address on it!)</t>
  </si>
  <si>
    <t>Details for bank transfer are shown on the payment sheet.</t>
  </si>
  <si>
    <r>
      <t xml:space="preserve">Please read the full competition rules which are in the "Payment" worksheet.   This covers the rules on BG and ECGA membership and your data protection declaration.
</t>
    </r>
    <r>
      <rPr>
        <sz val="10"/>
        <color rgb="FFFF0000"/>
        <rFont val="Arial"/>
        <family val="2"/>
      </rPr>
      <t>BRITISH GYMNASTICS NUMBERS MUST BE ON THE ENTRY FORM. WE ARE NOT ABLE TO ACCEPT ENTRY WITHOUT BG NUMBERS</t>
    </r>
    <r>
      <rPr>
        <sz val="10"/>
        <rFont val="Arial"/>
        <family val="2"/>
      </rPr>
      <t>.  This is compulsory and is a requirement of entry</t>
    </r>
  </si>
  <si>
    <r>
      <rPr>
        <b/>
        <sz val="12"/>
        <rFont val="Arial"/>
        <family val="2"/>
      </rPr>
      <t>Important note re Officials.</t>
    </r>
    <r>
      <rPr>
        <sz val="12"/>
        <rFont val="Arial"/>
        <family val="2"/>
      </rPr>
      <t xml:space="preserve">  If you have not provided sufficient judges, or other acceptable qualified officials, your entry will not be accepted.</t>
    </r>
  </si>
  <si>
    <t>nicki.weller17@gmail.com;trudy.sharman@sky.com</t>
  </si>
  <si>
    <t xml:space="preserve">clive.salmon@btinternet.com;crystelle@crystellemillssmith.co.uk;chattersmatthew1977@gmail.com </t>
  </si>
  <si>
    <t>PLEASE MAKE CHEQUES PAYABLE TO ECGA</t>
  </si>
  <si>
    <t>grayzee79@gmail.com</t>
  </si>
  <si>
    <t>19th April 2026</t>
  </si>
  <si>
    <t>Cambridge University Sports Centre, Philippa Fawcett Dr, Cambridge CB3 0AS</t>
  </si>
  <si>
    <r>
      <t xml:space="preserve">
</t>
    </r>
    <r>
      <rPr>
        <sz val="14"/>
        <rFont val="Arial"/>
        <family val="2"/>
      </rPr>
      <t xml:space="preserve">CLOSING DATE: </t>
    </r>
    <r>
      <rPr>
        <sz val="14"/>
        <color rgb="FFFF0000"/>
        <rFont val="Arial"/>
        <family val="2"/>
      </rPr>
      <t>Sunday 15th March 2026</t>
    </r>
    <r>
      <rPr>
        <sz val="10"/>
        <rFont val="Arial"/>
        <family val="2"/>
      </rPr>
      <t xml:space="preserve">
</t>
    </r>
    <r>
      <rPr>
        <b/>
        <sz val="10"/>
        <rFont val="Arial"/>
        <family val="2"/>
      </rPr>
      <t>ENTRY FEE:</t>
    </r>
    <r>
      <rPr>
        <sz val="10"/>
        <rFont val="Arial"/>
        <family val="2"/>
      </rPr>
      <t xml:space="preserve"> £15.00 per individual, no cost for teams.  (£20 if doing both TRA and DMT).
</t>
    </r>
    <r>
      <rPr>
        <b/>
        <sz val="10"/>
        <rFont val="Arial"/>
        <family val="2"/>
      </rPr>
      <t>VENUE:</t>
    </r>
    <r>
      <rPr>
        <sz val="10"/>
        <rFont val="Arial"/>
        <family val="2"/>
      </rPr>
      <t xml:space="preserve"> Cambridge University Sports Centre, Philippa Fawcett Dr, Cambridge CB3 0AS
TIME: tbd on programme
COMPETITION WELFARE OFFICERS : (will be confirmed on the Officials form when sent out but the usual suspects are :-) 
Karly Good (07711 903611)
Dave Kingaby (07712 877310)
Competition Code of Conduct : http://trampoline-east.org/competitions/code-of-conduct</t>
    </r>
  </si>
  <si>
    <t>TRA - Regional &amp; Club Final</t>
  </si>
  <si>
    <t>SYN Regional Open (Reg3 Routine)</t>
  </si>
  <si>
    <t>13-16</t>
  </si>
  <si>
    <r>
      <t xml:space="preserve">QUALIFICATION REQUIREMENTS
</t>
    </r>
    <r>
      <rPr>
        <sz val="12"/>
        <rFont val="Arial"/>
        <family val="2"/>
      </rPr>
      <t xml:space="preserve">To qualify for TRA &amp; DMT you will need to have:
1. Successfully completed 2 x 10 bounce TRI routines or 4 x DMT passes at the </t>
    </r>
    <r>
      <rPr>
        <b/>
        <sz val="12"/>
        <rFont val="Arial"/>
        <family val="2"/>
      </rPr>
      <t>same</t>
    </r>
    <r>
      <rPr>
        <sz val="12"/>
        <rFont val="Arial"/>
        <family val="2"/>
      </rPr>
      <t xml:space="preserve"> qualifying competition, and
2. Met any specified minimum DD requirements.</t>
    </r>
    <r>
      <rPr>
        <b/>
        <sz val="12"/>
        <rFont val="Arial"/>
        <family val="2"/>
      </rPr>
      <t xml:space="preserve">
</t>
    </r>
  </si>
  <si>
    <r>
      <rPr>
        <b/>
        <u/>
        <sz val="10"/>
        <rFont val="Arial"/>
        <family val="2"/>
      </rPr>
      <t xml:space="preserve">Contacts
</t>
    </r>
    <r>
      <rPr>
        <sz val="10"/>
        <rFont val="Arial"/>
        <family val="2"/>
      </rPr>
      <t xml:space="preserve">Any queries please contact the below :-
Officials -  competitions@trampoline-east.org
Disabilities - Zoe Bourne - disabilities@trampoline-east.org
Anything else -  competitions@trampoline-east.org
</t>
    </r>
  </si>
  <si>
    <r>
      <rPr>
        <b/>
        <sz val="10"/>
        <rFont val="Arial"/>
        <family val="2"/>
      </rPr>
      <t xml:space="preserve">Grades and Age Groups (** NO FINALS **):
THESE ARE THE NEW 2024 GRADES AND </t>
    </r>
    <r>
      <rPr>
        <b/>
        <sz val="10"/>
        <color rgb="FFFF0000"/>
        <rFont val="Arial"/>
        <family val="2"/>
      </rPr>
      <t>AGES ARE BASED ON DECEMBER 31ST 2026</t>
    </r>
    <r>
      <rPr>
        <b/>
        <sz val="10"/>
        <rFont val="Arial"/>
        <family val="2"/>
      </rPr>
      <t xml:space="preserve">
</t>
    </r>
    <r>
      <rPr>
        <sz val="10"/>
        <rFont val="Arial"/>
        <family val="2"/>
      </rPr>
      <t xml:space="preserve">
</t>
    </r>
    <r>
      <rPr>
        <b/>
        <sz val="10"/>
        <rFont val="Arial"/>
        <family val="2"/>
      </rPr>
      <t>Trampoline</t>
    </r>
    <r>
      <rPr>
        <sz val="10"/>
        <rFont val="Arial"/>
        <family val="2"/>
      </rPr>
      <t xml:space="preserve">
CLB 1-3 = 7-8, 9-10, 11-12, 13-14, 15+
REGIONAL 1 = 7-8*, 9-10, 11-12, 13-17, 18+*.      
REGIONAL 2 = 7-8*, 9-10, 11-12, 13-14, 15+
REGIONAL 3 = 9-10, 11-12, 13-14, 15+
REGIONAL 4 = 10, 11-12, 13-14, 15-16, 17+
* these age groups can not progress beyond Regional Championships.
</t>
    </r>
    <r>
      <rPr>
        <b/>
        <sz val="10"/>
        <rFont val="Arial"/>
        <family val="2"/>
      </rPr>
      <t>TPD</t>
    </r>
    <r>
      <rPr>
        <sz val="10"/>
        <rFont val="Arial"/>
        <family val="2"/>
      </rPr>
      <t xml:space="preserve"> (Trampoline for Persons with Disability)
CLB 1-2 = 7-14, 15+ CAT 1 and CAT 2 Male and Female
REGIONAL 1-2 = 7-14, 15+ CAT 1 and CAT 2 Male and Female
Note that BG Disability forms need to be forwarded to the disabilites contact in the contacts section below. 
</t>
    </r>
    <r>
      <rPr>
        <b/>
        <sz val="10"/>
        <rFont val="Arial"/>
        <family val="2"/>
      </rPr>
      <t>DMT</t>
    </r>
    <r>
      <rPr>
        <sz val="10"/>
        <rFont val="Arial"/>
        <family val="2"/>
      </rPr>
      <t xml:space="preserve">
CLB 1 = 7-8, 9-10, 11-12, 13+                 CLB 2 = 9-10, 11-12, 13-14. 15+
REGIONAL 1 =  9-12, 13+                       REGIONAL 2 = 9-10, 11-12, 13+
REGIONAL 3 = 13-14, 15-16, 17+
REGIONAL 4 = 9-10, 11-12, 13-14, 15+
</t>
    </r>
    <r>
      <rPr>
        <b/>
        <sz val="10"/>
        <rFont val="Arial"/>
        <family val="2"/>
      </rPr>
      <t>DPD</t>
    </r>
    <r>
      <rPr>
        <sz val="10"/>
        <rFont val="Arial"/>
        <family val="2"/>
      </rPr>
      <t xml:space="preserve"> (DMT for Persons with Disability)
CLB 1-2 = 7-14, 15+ CAT 1 and CAT 2 Male and Female
REGIONAL 1-2 = 7-14, 15+ CAT 1 and CAT 2 Male and Female 
Groups may be merged (in qualifying competitions only), if there are fewer than 4 gymnasts, in order to provide a suitable group for competition.
</t>
    </r>
    <r>
      <rPr>
        <b/>
        <sz val="10"/>
        <rFont val="Arial"/>
        <family val="2"/>
      </rPr>
      <t>OPEN SYNCHRO</t>
    </r>
    <r>
      <rPr>
        <sz val="10"/>
        <rFont val="Arial"/>
        <family val="2"/>
      </rPr>
      <t xml:space="preserve">
REGIONAL 3** = 9-12, 13-16 &amp; 17+
** Synchro partners do not need to have competed at 3 previously.  </t>
    </r>
    <r>
      <rPr>
        <b/>
        <sz val="10"/>
        <rFont val="Arial"/>
        <family val="2"/>
      </rPr>
      <t>M</t>
    </r>
    <r>
      <rPr>
        <sz val="10"/>
        <rFont val="Arial"/>
        <family val="2"/>
      </rPr>
      <t xml:space="preserve">ale, </t>
    </r>
    <r>
      <rPr>
        <b/>
        <sz val="10"/>
        <rFont val="Arial"/>
        <family val="2"/>
      </rPr>
      <t>F</t>
    </r>
    <r>
      <rPr>
        <sz val="10"/>
        <rFont val="Arial"/>
        <family val="2"/>
      </rPr>
      <t>emale or mi</t>
    </r>
    <r>
      <rPr>
        <b/>
        <sz val="10"/>
        <rFont val="Arial"/>
        <family val="2"/>
      </rPr>
      <t>X</t>
    </r>
    <r>
      <rPr>
        <sz val="10"/>
        <rFont val="Arial"/>
        <family val="2"/>
      </rPr>
      <t xml:space="preserve">ed pairs allowed.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</si>
</sst>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F800]dddd\,\ mmmm\ dd\,\ yyyy"/>
    <numFmt numFmtId="166" formatCode="[$-809]General"/>
  </numFmts>
  <fonts count="86">
    <font>
      <sz val="10"/>
      <name val="Arial"/>
    </font>
    <font>
      <sz val="10"/>
      <name val="Arial"/>
      <family val="2"/>
      <charset val="161"/>
    </font>
    <font>
      <b/>
      <sz val="10"/>
      <name val="Arial"/>
      <family val="2"/>
    </font>
    <font>
      <sz val="8"/>
      <name val="Arial"/>
      <family val="2"/>
    </font>
    <font>
      <b/>
      <sz val="10"/>
      <name val="Tahoma"/>
      <family val="2"/>
    </font>
    <font>
      <sz val="10"/>
      <name val="Arial"/>
      <family val="2"/>
    </font>
    <font>
      <b/>
      <sz val="14"/>
      <color indexed="62"/>
      <name val="Tahoma"/>
      <family val="2"/>
    </font>
    <font>
      <b/>
      <sz val="14"/>
      <color indexed="62"/>
      <name val="Arial"/>
      <family val="2"/>
    </font>
    <font>
      <sz val="14"/>
      <color indexed="62"/>
      <name val="Arial"/>
      <family val="2"/>
    </font>
    <font>
      <sz val="8"/>
      <color indexed="81"/>
      <name val="Tahoma"/>
      <family val="2"/>
    </font>
    <font>
      <b/>
      <sz val="8"/>
      <color indexed="81"/>
      <name val="Tahoma"/>
      <family val="2"/>
    </font>
    <font>
      <b/>
      <sz val="8"/>
      <color indexed="18"/>
      <name val="Tahoma"/>
      <family val="2"/>
    </font>
    <font>
      <b/>
      <sz val="10"/>
      <color indexed="81"/>
      <name val="Tahoma"/>
      <family val="2"/>
    </font>
    <font>
      <b/>
      <sz val="10"/>
      <color rgb="FF009900"/>
      <name val="Arial"/>
      <family val="2"/>
      <charset val="161"/>
    </font>
    <font>
      <sz val="9"/>
      <color indexed="81"/>
      <name val="Tahoma"/>
      <family val="2"/>
      <charset val="161"/>
    </font>
    <font>
      <b/>
      <sz val="9"/>
      <color indexed="81"/>
      <name val="Tahoma"/>
      <family val="2"/>
      <charset val="161"/>
    </font>
    <font>
      <sz val="10"/>
      <color rgb="FF000000"/>
      <name val="Arial1"/>
    </font>
    <font>
      <sz val="16"/>
      <name val="Arial"/>
      <family val="2"/>
      <charset val="161"/>
    </font>
    <font>
      <b/>
      <sz val="10"/>
      <color indexed="9"/>
      <name val="Calibri"/>
      <family val="2"/>
      <charset val="161"/>
      <scheme val="minor"/>
    </font>
    <font>
      <b/>
      <sz val="14"/>
      <color indexed="53"/>
      <name val="Calibri"/>
      <family val="2"/>
      <charset val="161"/>
      <scheme val="minor"/>
    </font>
    <font>
      <sz val="10"/>
      <name val="Calibri"/>
      <family val="2"/>
      <charset val="161"/>
      <scheme val="minor"/>
    </font>
    <font>
      <sz val="10"/>
      <color theme="0" tint="-4.9989318521683403E-2"/>
      <name val="Calibri"/>
      <family val="2"/>
      <charset val="161"/>
      <scheme val="minor"/>
    </font>
    <font>
      <i/>
      <sz val="8"/>
      <name val="Calibri"/>
      <family val="2"/>
      <charset val="161"/>
      <scheme val="minor"/>
    </font>
    <font>
      <b/>
      <sz val="18"/>
      <color theme="4" tint="-0.499984740745262"/>
      <name val="Calibri"/>
      <family val="2"/>
      <charset val="161"/>
      <scheme val="minor"/>
    </font>
    <font>
      <b/>
      <sz val="18"/>
      <color indexed="18"/>
      <name val="Calibri"/>
      <family val="2"/>
      <charset val="161"/>
      <scheme val="minor"/>
    </font>
    <font>
      <sz val="10"/>
      <color indexed="9"/>
      <name val="Calibri"/>
      <family val="2"/>
      <charset val="161"/>
      <scheme val="minor"/>
    </font>
    <font>
      <b/>
      <sz val="14"/>
      <color indexed="18"/>
      <name val="Calibri"/>
      <family val="2"/>
      <charset val="161"/>
      <scheme val="minor"/>
    </font>
    <font>
      <b/>
      <sz val="12"/>
      <name val="Calibri"/>
      <family val="2"/>
      <charset val="161"/>
      <scheme val="minor"/>
    </font>
    <font>
      <b/>
      <sz val="12"/>
      <color theme="9" tint="-0.249977111117893"/>
      <name val="Calibri"/>
      <family val="2"/>
      <charset val="161"/>
      <scheme val="minor"/>
    </font>
    <font>
      <b/>
      <sz val="12"/>
      <color indexed="12"/>
      <name val="Calibri"/>
      <family val="2"/>
      <charset val="161"/>
      <scheme val="minor"/>
    </font>
    <font>
      <b/>
      <sz val="11"/>
      <color theme="9" tint="-0.249977111117893"/>
      <name val="Calibri"/>
      <family val="2"/>
      <charset val="161"/>
      <scheme val="minor"/>
    </font>
    <font>
      <b/>
      <sz val="10"/>
      <name val="Calibri"/>
      <family val="2"/>
      <charset val="161"/>
      <scheme val="minor"/>
    </font>
    <font>
      <b/>
      <sz val="10"/>
      <color indexed="18"/>
      <name val="Calibri"/>
      <family val="2"/>
      <charset val="161"/>
      <scheme val="minor"/>
    </font>
    <font>
      <b/>
      <sz val="9"/>
      <color theme="9" tint="-0.249977111117893"/>
      <name val="Calibri"/>
      <family val="2"/>
      <charset val="161"/>
      <scheme val="minor"/>
    </font>
    <font>
      <b/>
      <sz val="12"/>
      <color theme="4" tint="-0.499984740745262"/>
      <name val="Calibri"/>
      <family val="2"/>
      <charset val="161"/>
      <scheme val="minor"/>
    </font>
    <font>
      <b/>
      <sz val="12"/>
      <color indexed="30"/>
      <name val="Calibri"/>
      <family val="2"/>
      <charset val="161"/>
      <scheme val="minor"/>
    </font>
    <font>
      <b/>
      <sz val="12"/>
      <color indexed="18"/>
      <name val="Calibri"/>
      <family val="2"/>
      <charset val="161"/>
      <scheme val="minor"/>
    </font>
    <font>
      <b/>
      <i/>
      <sz val="12"/>
      <color theme="5" tint="0.59999389629810485"/>
      <name val="Calibri"/>
      <family val="2"/>
      <charset val="161"/>
      <scheme val="minor"/>
    </font>
    <font>
      <b/>
      <i/>
      <sz val="12"/>
      <color theme="6" tint="0.79998168889431442"/>
      <name val="Calibri"/>
      <family val="2"/>
      <charset val="161"/>
      <scheme val="minor"/>
    </font>
    <font>
      <b/>
      <sz val="18"/>
      <color rgb="FFFF0000"/>
      <name val="Calibri"/>
      <family val="2"/>
      <charset val="161"/>
      <scheme val="minor"/>
    </font>
    <font>
      <b/>
      <i/>
      <sz val="12"/>
      <color rgb="FFDE9AD6"/>
      <name val="Calibri"/>
      <family val="2"/>
      <charset val="161"/>
      <scheme val="minor"/>
    </font>
    <font>
      <sz val="16"/>
      <name val="Calibri"/>
      <family val="2"/>
      <charset val="161"/>
      <scheme val="minor"/>
    </font>
    <font>
      <b/>
      <sz val="12"/>
      <color indexed="10"/>
      <name val="Calibri"/>
      <family val="2"/>
      <charset val="161"/>
      <scheme val="minor"/>
    </font>
    <font>
      <b/>
      <sz val="10"/>
      <color indexed="12"/>
      <name val="Calibri"/>
      <family val="2"/>
      <charset val="161"/>
      <scheme val="minor"/>
    </font>
    <font>
      <b/>
      <i/>
      <sz val="10"/>
      <name val="Calibri"/>
      <family val="2"/>
      <charset val="161"/>
      <scheme val="minor"/>
    </font>
    <font>
      <sz val="12"/>
      <name val="Calibri"/>
      <family val="2"/>
      <charset val="161"/>
      <scheme val="minor"/>
    </font>
    <font>
      <b/>
      <sz val="16"/>
      <color theme="0"/>
      <name val="Calibri"/>
      <family val="2"/>
      <charset val="161"/>
      <scheme val="minor"/>
    </font>
    <font>
      <sz val="7"/>
      <name val="Calibri"/>
      <family val="2"/>
      <charset val="161"/>
      <scheme val="minor"/>
    </font>
    <font>
      <b/>
      <sz val="20"/>
      <color theme="0"/>
      <name val="Calibri"/>
      <family val="2"/>
      <charset val="161"/>
      <scheme val="minor"/>
    </font>
    <font>
      <b/>
      <sz val="12"/>
      <color theme="0"/>
      <name val="Calibri"/>
      <family val="2"/>
      <charset val="161"/>
      <scheme val="minor"/>
    </font>
    <font>
      <i/>
      <sz val="12"/>
      <name val="Calibri"/>
      <family val="2"/>
      <charset val="161"/>
      <scheme val="minor"/>
    </font>
    <font>
      <i/>
      <sz val="10"/>
      <name val="Calibri"/>
      <family val="2"/>
      <charset val="161"/>
      <scheme val="minor"/>
    </font>
    <font>
      <sz val="10"/>
      <color rgb="FFE5786D"/>
      <name val="Arial"/>
      <family val="2"/>
    </font>
    <font>
      <sz val="10"/>
      <color rgb="FFFF0000"/>
      <name val="Arial"/>
      <family val="2"/>
    </font>
    <font>
      <sz val="8"/>
      <name val="Arial"/>
      <family val="2"/>
    </font>
    <font>
      <b/>
      <sz val="10"/>
      <color indexed="9"/>
      <name val="Arial"/>
      <family val="2"/>
    </font>
    <font>
      <b/>
      <sz val="14"/>
      <color indexed="53"/>
      <name val="Arial"/>
      <family val="2"/>
    </font>
    <font>
      <sz val="10"/>
      <color theme="0" tint="-4.9989318521683403E-2"/>
      <name val="Arial"/>
      <family val="2"/>
    </font>
    <font>
      <i/>
      <sz val="8"/>
      <name val="Arial"/>
      <family val="2"/>
    </font>
    <font>
      <b/>
      <sz val="18"/>
      <color indexed="18"/>
      <name val="Arial"/>
      <family val="2"/>
    </font>
    <font>
      <sz val="10"/>
      <color indexed="9"/>
      <name val="Arial"/>
      <family val="2"/>
    </font>
    <font>
      <b/>
      <sz val="14"/>
      <color indexed="18"/>
      <name val="Arial"/>
      <family val="2"/>
    </font>
    <font>
      <b/>
      <sz val="12"/>
      <name val="Arial"/>
      <family val="2"/>
    </font>
    <font>
      <b/>
      <sz val="12"/>
      <color theme="9" tint="-0.249977111117893"/>
      <name val="Arial"/>
      <family val="2"/>
    </font>
    <font>
      <b/>
      <sz val="12"/>
      <color indexed="12"/>
      <name val="Arial"/>
      <family val="2"/>
    </font>
    <font>
      <b/>
      <sz val="11"/>
      <color theme="9" tint="-0.249977111117893"/>
      <name val="Arial"/>
      <family val="2"/>
    </font>
    <font>
      <b/>
      <sz val="10"/>
      <color indexed="18"/>
      <name val="Arial"/>
      <family val="2"/>
    </font>
    <font>
      <b/>
      <sz val="9"/>
      <color theme="9" tint="-0.249977111117893"/>
      <name val="Arial"/>
      <family val="2"/>
    </font>
    <font>
      <b/>
      <sz val="12"/>
      <color theme="4" tint="-0.499984740745262"/>
      <name val="Arial"/>
      <family val="2"/>
    </font>
    <font>
      <b/>
      <sz val="12"/>
      <color indexed="18"/>
      <name val="Arial"/>
      <family val="2"/>
    </font>
    <font>
      <b/>
      <i/>
      <sz val="12"/>
      <color theme="6" tint="0.79998168889431442"/>
      <name val="Arial"/>
      <family val="2"/>
    </font>
    <font>
      <b/>
      <sz val="18"/>
      <color theme="4" tint="-0.499984740745262"/>
      <name val="Arial"/>
      <family val="2"/>
    </font>
    <font>
      <b/>
      <sz val="18"/>
      <color rgb="FFFF0000"/>
      <name val="Arial"/>
      <family val="2"/>
      <charset val="161"/>
    </font>
    <font>
      <b/>
      <sz val="12"/>
      <color indexed="30"/>
      <name val="Arial"/>
      <family val="2"/>
    </font>
    <font>
      <u/>
      <sz val="10"/>
      <color theme="10"/>
      <name val="Arial"/>
      <family val="2"/>
    </font>
    <font>
      <sz val="10"/>
      <name val="Tahoma"/>
      <family val="2"/>
    </font>
    <font>
      <b/>
      <sz val="12"/>
      <color rgb="FFFF0000"/>
      <name val="Calibri"/>
      <family val="2"/>
      <scheme val="minor"/>
    </font>
    <font>
      <b/>
      <u/>
      <sz val="10"/>
      <name val="Arial"/>
      <family val="2"/>
    </font>
    <font>
      <b/>
      <sz val="10"/>
      <color rgb="FFFF0000"/>
      <name val="Arial"/>
      <family val="2"/>
    </font>
    <font>
      <b/>
      <i/>
      <sz val="10"/>
      <name val="Arial"/>
      <family val="2"/>
    </font>
    <font>
      <sz val="11"/>
      <color rgb="FFFF0000"/>
      <name val="Arial"/>
      <family val="2"/>
    </font>
    <font>
      <b/>
      <sz val="11"/>
      <color rgb="FFFF0000"/>
      <name val="Arial"/>
      <family val="2"/>
    </font>
    <font>
      <b/>
      <sz val="12"/>
      <color rgb="FFFF0000"/>
      <name val="Arial"/>
      <family val="2"/>
    </font>
    <font>
      <sz val="14"/>
      <name val="Arial"/>
      <family val="2"/>
    </font>
    <font>
      <sz val="14"/>
      <color rgb="FFFF0000"/>
      <name val="Arial"/>
      <family val="2"/>
    </font>
    <font>
      <sz val="12"/>
      <name val="Arial"/>
      <family val="2"/>
    </font>
  </fonts>
  <fills count="2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42"/>
        <bgColor indexed="27"/>
      </patternFill>
    </fill>
    <fill>
      <patternFill patternType="solid">
        <fgColor rgb="FFFF0000"/>
        <bgColor indexed="64"/>
      </patternFill>
    </fill>
    <fill>
      <patternFill patternType="solid">
        <fgColor rgb="FFFFFF99"/>
        <bgColor indexed="64"/>
      </patternFill>
    </fill>
    <fill>
      <patternFill patternType="solid">
        <fgColor rgb="FFE27878"/>
        <bgColor indexed="64"/>
      </patternFill>
    </fill>
    <fill>
      <patternFill patternType="solid">
        <fgColor rgb="FFAD88F8"/>
        <bgColor indexed="64"/>
      </patternFill>
    </fill>
  </fills>
  <borders count="28">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6" fontId="16" fillId="0" borderId="0" applyBorder="0" applyProtection="0"/>
    <xf numFmtId="0" fontId="5" fillId="0" borderId="0"/>
    <xf numFmtId="0" fontId="1" fillId="0" borderId="0"/>
    <xf numFmtId="0" fontId="74" fillId="0" borderId="0" applyNumberFormat="0" applyFill="0" applyBorder="0" applyAlignment="0" applyProtection="0"/>
  </cellStyleXfs>
  <cellXfs count="426">
    <xf numFmtId="0" fontId="0" fillId="0" borderId="0" xfId="0"/>
    <xf numFmtId="0" fontId="0" fillId="0" borderId="0" xfId="0" applyAlignment="1">
      <alignment horizontal="center"/>
    </xf>
    <xf numFmtId="0" fontId="0" fillId="2" borderId="0" xfId="0" applyFill="1" applyAlignment="1">
      <alignment horizontal="center"/>
    </xf>
    <xf numFmtId="0" fontId="0" fillId="0" borderId="3" xfId="0" applyBorder="1" applyAlignment="1">
      <alignment vertical="top"/>
    </xf>
    <xf numFmtId="0" fontId="0" fillId="0" borderId="3" xfId="0" applyBorder="1" applyAlignment="1">
      <alignment horizontal="left" vertical="top"/>
    </xf>
    <xf numFmtId="0" fontId="7" fillId="3" borderId="3" xfId="0" applyFont="1" applyFill="1" applyBorder="1" applyAlignment="1">
      <alignment horizontal="left" vertical="top"/>
    </xf>
    <xf numFmtId="0" fontId="2" fillId="4" borderId="0" xfId="0" applyFont="1" applyFill="1" applyAlignment="1">
      <alignment horizontal="center"/>
    </xf>
    <xf numFmtId="0" fontId="2" fillId="5" borderId="0" xfId="0" applyFont="1" applyFill="1" applyAlignment="1">
      <alignment horizontal="center"/>
    </xf>
    <xf numFmtId="0" fontId="2" fillId="6" borderId="0" xfId="0" applyFont="1"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2" fillId="7" borderId="0" xfId="0" applyFont="1" applyFill="1" applyAlignment="1">
      <alignment horizontal="center"/>
    </xf>
    <xf numFmtId="0" fontId="2" fillId="8" borderId="0" xfId="0" applyFont="1"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4" fillId="0" borderId="0" xfId="0" applyFont="1" applyAlignment="1">
      <alignment horizontal="center" wrapText="1"/>
    </xf>
    <xf numFmtId="0" fontId="6" fillId="3" borderId="3" xfId="0" applyFont="1" applyFill="1" applyBorder="1" applyAlignment="1">
      <alignment vertical="top" wrapText="1"/>
    </xf>
    <xf numFmtId="0" fontId="8" fillId="0" borderId="3" xfId="0" applyFont="1" applyBorder="1" applyAlignment="1">
      <alignment vertical="top"/>
    </xf>
    <xf numFmtId="0" fontId="5" fillId="4" borderId="0" xfId="0" applyFont="1" applyFill="1" applyAlignment="1">
      <alignment horizontal="center"/>
    </xf>
    <xf numFmtId="49" fontId="2" fillId="9" borderId="0" xfId="0" applyNumberFormat="1" applyFont="1" applyFill="1" applyAlignment="1">
      <alignment horizontal="center"/>
    </xf>
    <xf numFmtId="49" fontId="2" fillId="10" borderId="0" xfId="0" applyNumberFormat="1" applyFont="1" applyFill="1" applyAlignment="1">
      <alignment horizontal="center"/>
    </xf>
    <xf numFmtId="49" fontId="0" fillId="10" borderId="0" xfId="0" applyNumberFormat="1" applyFill="1" applyAlignment="1">
      <alignment horizontal="center"/>
    </xf>
    <xf numFmtId="49" fontId="0" fillId="11" borderId="0" xfId="0" applyNumberFormat="1" applyFill="1" applyAlignment="1">
      <alignment horizontal="center"/>
    </xf>
    <xf numFmtId="49" fontId="0" fillId="11" borderId="0" xfId="0" applyNumberFormat="1" applyFill="1" applyAlignment="1">
      <alignment horizontal="center" vertical="top"/>
    </xf>
    <xf numFmtId="49" fontId="0" fillId="10" borderId="0" xfId="0" applyNumberFormat="1" applyFill="1" applyAlignment="1">
      <alignment horizontal="center" vertical="top"/>
    </xf>
    <xf numFmtId="49" fontId="5" fillId="10" borderId="0" xfId="0" applyNumberFormat="1" applyFont="1" applyFill="1" applyAlignment="1">
      <alignment horizontal="center" vertical="top"/>
    </xf>
    <xf numFmtId="49" fontId="0" fillId="0" borderId="0" xfId="0" applyNumberFormat="1"/>
    <xf numFmtId="49" fontId="5" fillId="14" borderId="0" xfId="0" applyNumberFormat="1" applyFont="1" applyFill="1" applyAlignment="1">
      <alignment horizontal="center" vertical="top"/>
    </xf>
    <xf numFmtId="49" fontId="5" fillId="15" borderId="0" xfId="0" applyNumberFormat="1" applyFont="1" applyFill="1" applyAlignment="1">
      <alignment horizontal="center" vertical="top"/>
    </xf>
    <xf numFmtId="0" fontId="5" fillId="0" borderId="0" xfId="0" applyFont="1" applyAlignment="1">
      <alignment horizontal="center" wrapText="1"/>
    </xf>
    <xf numFmtId="0" fontId="13" fillId="0" borderId="0" xfId="0" applyFont="1" applyAlignment="1">
      <alignment horizontal="center"/>
    </xf>
    <xf numFmtId="49" fontId="2" fillId="0" borderId="0" xfId="0" applyNumberFormat="1" applyFont="1" applyAlignment="1">
      <alignment horizontal="center"/>
    </xf>
    <xf numFmtId="49" fontId="0" fillId="0" borderId="0" xfId="0" applyNumberFormat="1" applyAlignment="1">
      <alignment horizontal="center" vertical="top"/>
    </xf>
    <xf numFmtId="49" fontId="0" fillId="0" borderId="0" xfId="0" applyNumberFormat="1" applyAlignment="1">
      <alignment horizontal="center"/>
    </xf>
    <xf numFmtId="0" fontId="2" fillId="2" borderId="0" xfId="0" applyFont="1" applyFill="1" applyAlignment="1">
      <alignment horizontal="center"/>
    </xf>
    <xf numFmtId="0" fontId="1" fillId="0" borderId="0" xfId="0" applyFont="1"/>
    <xf numFmtId="0" fontId="1" fillId="0" borderId="0" xfId="0" applyFont="1" applyAlignment="1">
      <alignment wrapText="1"/>
    </xf>
    <xf numFmtId="49" fontId="1" fillId="0" borderId="0" xfId="0" applyNumberFormat="1" applyFont="1" applyAlignment="1">
      <alignment horizontal="center" vertical="top"/>
    </xf>
    <xf numFmtId="0" fontId="18" fillId="0" borderId="0" xfId="0" applyFont="1" applyAlignment="1" applyProtection="1">
      <alignment horizontal="center"/>
      <protection hidden="1"/>
    </xf>
    <xf numFmtId="0" fontId="19" fillId="0" borderId="0" xfId="0" applyFont="1" applyAlignment="1">
      <alignment vertical="center"/>
    </xf>
    <xf numFmtId="0" fontId="20" fillId="0" borderId="0" xfId="0" applyFont="1" applyProtection="1">
      <protection locked="0"/>
    </xf>
    <xf numFmtId="0" fontId="21" fillId="0" borderId="0" xfId="0" applyFont="1" applyAlignment="1">
      <alignment horizontal="center" vertical="center"/>
    </xf>
    <xf numFmtId="0" fontId="20" fillId="0" borderId="0" xfId="0" applyFont="1" applyAlignment="1" applyProtection="1">
      <alignment horizontal="center"/>
      <protection locked="0"/>
    </xf>
    <xf numFmtId="0" fontId="20" fillId="0" borderId="0" xfId="0" applyFont="1" applyAlignment="1" applyProtection="1">
      <alignment horizontal="right"/>
      <protection locked="0"/>
    </xf>
    <xf numFmtId="1" fontId="20" fillId="0" borderId="0" xfId="0" applyNumberFormat="1" applyFont="1" applyAlignment="1" applyProtection="1">
      <alignment horizontal="center"/>
      <protection hidden="1"/>
    </xf>
    <xf numFmtId="0" fontId="20" fillId="0" borderId="0" xfId="0" applyFont="1" applyAlignment="1" applyProtection="1">
      <alignment horizontal="center"/>
      <protection hidden="1"/>
    </xf>
    <xf numFmtId="0" fontId="20" fillId="0" borderId="0" xfId="0" applyFont="1" applyProtection="1">
      <protection hidden="1"/>
    </xf>
    <xf numFmtId="0" fontId="24" fillId="0" borderId="0" xfId="0" applyFont="1" applyAlignment="1">
      <alignment horizontal="center"/>
    </xf>
    <xf numFmtId="0" fontId="25" fillId="0" borderId="0" xfId="0" applyFont="1" applyAlignment="1">
      <alignment horizontal="center"/>
    </xf>
    <xf numFmtId="1" fontId="26" fillId="0" borderId="1" xfId="0" applyNumberFormat="1" applyFont="1" applyBorder="1" applyAlignment="1" applyProtection="1">
      <alignment horizontal="left" vertical="center"/>
      <protection locked="0"/>
    </xf>
    <xf numFmtId="0" fontId="26" fillId="0" borderId="0" xfId="0" applyFont="1" applyAlignment="1">
      <alignment horizontal="center" vertical="center"/>
    </xf>
    <xf numFmtId="0" fontId="29" fillId="0" borderId="0" xfId="0" applyFont="1" applyAlignment="1" applyProtection="1">
      <alignment horizontal="center" vertical="top" wrapText="1"/>
      <protection locked="0"/>
    </xf>
    <xf numFmtId="1" fontId="31" fillId="0" borderId="0" xfId="0" applyNumberFormat="1" applyFont="1" applyAlignment="1" applyProtection="1">
      <alignment horizontal="center"/>
      <protection hidden="1"/>
    </xf>
    <xf numFmtId="0" fontId="32" fillId="0" borderId="0" xfId="0" applyFont="1" applyAlignment="1">
      <alignment horizontal="center" vertical="top" wrapText="1"/>
    </xf>
    <xf numFmtId="0" fontId="27" fillId="0" borderId="1" xfId="0" applyFont="1" applyBorder="1" applyAlignment="1" applyProtection="1">
      <alignment horizontal="center" vertical="top" wrapText="1"/>
      <protection locked="0"/>
    </xf>
    <xf numFmtId="0" fontId="27" fillId="0" borderId="2" xfId="0" applyFont="1" applyBorder="1" applyAlignment="1" applyProtection="1">
      <alignment vertical="top" wrapText="1"/>
      <protection locked="0"/>
    </xf>
    <xf numFmtId="0" fontId="27" fillId="0" borderId="1" xfId="0" applyFont="1" applyBorder="1" applyAlignment="1" applyProtection="1">
      <alignment vertical="top" wrapText="1"/>
      <protection locked="0"/>
    </xf>
    <xf numFmtId="0" fontId="27" fillId="0" borderId="2" xfId="0" applyFont="1" applyBorder="1" applyAlignment="1" applyProtection="1">
      <alignment horizontal="center" vertical="top" wrapText="1"/>
      <protection locked="0"/>
    </xf>
    <xf numFmtId="0" fontId="27" fillId="0" borderId="0" xfId="0" applyFont="1" applyAlignment="1" applyProtection="1">
      <alignment horizontal="center" vertical="top" wrapText="1"/>
      <protection locked="0"/>
    </xf>
    <xf numFmtId="0" fontId="27" fillId="0" borderId="0" xfId="0" applyFont="1" applyAlignment="1" applyProtection="1">
      <alignment vertical="top" wrapText="1"/>
      <protection locked="0"/>
    </xf>
    <xf numFmtId="1" fontId="27" fillId="0" borderId="0" xfId="0" applyNumberFormat="1" applyFont="1" applyAlignment="1" applyProtection="1">
      <alignment horizontal="right" vertical="top" wrapText="1"/>
      <protection locked="0"/>
    </xf>
    <xf numFmtId="0" fontId="27" fillId="0" borderId="0" xfId="0" applyFont="1" applyAlignment="1" applyProtection="1">
      <alignment horizontal="right" vertical="top" wrapText="1"/>
      <protection locked="0"/>
    </xf>
    <xf numFmtId="0" fontId="34" fillId="20" borderId="5" xfId="0" applyFont="1" applyFill="1" applyBorder="1" applyAlignment="1" applyProtection="1">
      <alignment horizontal="center" vertical="top" wrapText="1"/>
      <protection locked="0"/>
    </xf>
    <xf numFmtId="0" fontId="34" fillId="20" borderId="4" xfId="0" applyFont="1" applyFill="1" applyBorder="1" applyAlignment="1" applyProtection="1">
      <alignment horizontal="center" vertical="top" wrapText="1"/>
      <protection locked="0"/>
    </xf>
    <xf numFmtId="0" fontId="34" fillId="20" borderId="2" xfId="0" applyFont="1" applyFill="1" applyBorder="1" applyAlignment="1">
      <alignment vertical="top" wrapText="1"/>
    </xf>
    <xf numFmtId="0" fontId="34" fillId="20" borderId="11" xfId="0" applyFont="1" applyFill="1" applyBorder="1" applyAlignment="1">
      <alignment vertical="top" wrapText="1"/>
    </xf>
    <xf numFmtId="0" fontId="34" fillId="20" borderId="9" xfId="0" applyFont="1" applyFill="1" applyBorder="1" applyAlignment="1">
      <alignment horizontal="center" vertical="top" wrapText="1"/>
    </xf>
    <xf numFmtId="0" fontId="34" fillId="20" borderId="4" xfId="0" applyFont="1" applyFill="1" applyBorder="1" applyAlignment="1">
      <alignment horizontal="center" vertical="top" wrapText="1"/>
    </xf>
    <xf numFmtId="0" fontId="34" fillId="20" borderId="12" xfId="0" applyFont="1" applyFill="1" applyBorder="1" applyAlignment="1">
      <alignment horizontal="center" vertical="top" wrapText="1"/>
    </xf>
    <xf numFmtId="0" fontId="27" fillId="0" borderId="0" xfId="0" applyFont="1" applyAlignment="1">
      <alignment horizontal="center" vertical="top" wrapText="1"/>
    </xf>
    <xf numFmtId="0" fontId="31" fillId="0" borderId="0" xfId="0" applyFont="1" applyProtection="1">
      <protection hidden="1"/>
    </xf>
    <xf numFmtId="0" fontId="27" fillId="0" borderId="5" xfId="0" applyFont="1" applyBorder="1" applyAlignment="1">
      <alignment horizontal="center" vertical="top" wrapText="1"/>
    </xf>
    <xf numFmtId="0" fontId="27" fillId="0" borderId="8" xfId="0" applyFont="1" applyBorder="1" applyAlignment="1" applyProtection="1">
      <alignment horizontal="center" vertical="top" wrapText="1"/>
      <protection locked="0"/>
    </xf>
    <xf numFmtId="0" fontId="35" fillId="0" borderId="9" xfId="0" applyFont="1" applyBorder="1" applyAlignment="1" applyProtection="1">
      <alignment vertical="top" wrapText="1"/>
      <protection locked="0"/>
    </xf>
    <xf numFmtId="0" fontId="35" fillId="0" borderId="10" xfId="0" applyFont="1" applyBorder="1" applyAlignment="1" applyProtection="1">
      <alignment vertical="top" wrapText="1"/>
      <protection locked="0"/>
    </xf>
    <xf numFmtId="1" fontId="35" fillId="0" borderId="10" xfId="0" applyNumberFormat="1" applyFont="1" applyBorder="1" applyAlignment="1" applyProtection="1">
      <alignment horizontal="center" vertical="top" wrapText="1"/>
      <protection locked="0"/>
    </xf>
    <xf numFmtId="0" fontId="35" fillId="0" borderId="10" xfId="0" applyFont="1" applyBorder="1" applyAlignment="1" applyProtection="1">
      <alignment horizontal="center" vertical="top" wrapText="1"/>
      <protection locked="0"/>
    </xf>
    <xf numFmtId="1" fontId="35" fillId="0" borderId="5" xfId="0" applyNumberFormat="1" applyFont="1" applyBorder="1" applyAlignment="1" applyProtection="1">
      <alignment horizontal="center" vertical="top"/>
      <protection locked="0"/>
    </xf>
    <xf numFmtId="0" fontId="35" fillId="0" borderId="4" xfId="0" applyFont="1" applyBorder="1" applyAlignment="1">
      <alignment horizontal="center" vertical="top"/>
    </xf>
    <xf numFmtId="0" fontId="35" fillId="13" borderId="4" xfId="0" applyFont="1" applyFill="1" applyBorder="1" applyAlignment="1" applyProtection="1">
      <alignment horizontal="center" vertical="top"/>
      <protection locked="0"/>
    </xf>
    <xf numFmtId="0" fontId="36" fillId="0" borderId="0" xfId="0" applyFont="1" applyAlignment="1" applyProtection="1">
      <alignment horizontal="right" vertical="top"/>
      <protection locked="0"/>
    </xf>
    <xf numFmtId="0" fontId="20" fillId="0" borderId="4" xfId="0" applyFont="1" applyBorder="1" applyAlignment="1" applyProtection="1">
      <alignment horizontal="center"/>
      <protection locked="0"/>
    </xf>
    <xf numFmtId="0" fontId="20" fillId="0" borderId="0" xfId="0" applyFont="1" applyAlignment="1" applyProtection="1">
      <alignment horizontal="right"/>
      <protection hidden="1"/>
    </xf>
    <xf numFmtId="0" fontId="35" fillId="0" borderId="11" xfId="0" applyFont="1" applyBorder="1" applyAlignment="1" applyProtection="1">
      <alignment vertical="top" wrapText="1"/>
      <protection locked="0"/>
    </xf>
    <xf numFmtId="0" fontId="27" fillId="20" borderId="9" xfId="0" applyFont="1" applyFill="1" applyBorder="1" applyAlignment="1">
      <alignment horizontal="right" vertical="top" wrapText="1"/>
    </xf>
    <xf numFmtId="0" fontId="36" fillId="0" borderId="0" xfId="0" applyFont="1" applyAlignment="1" applyProtection="1">
      <alignment horizontal="right" vertical="top" wrapText="1"/>
      <protection locked="0"/>
    </xf>
    <xf numFmtId="0" fontId="37" fillId="20" borderId="4" xfId="0" applyFont="1" applyFill="1" applyBorder="1" applyAlignment="1" applyProtection="1">
      <alignment horizontal="center" vertical="center" wrapText="1"/>
      <protection locked="0"/>
    </xf>
    <xf numFmtId="0" fontId="36" fillId="0" borderId="0" xfId="0" applyFont="1" applyAlignment="1">
      <alignment horizontal="right" vertical="top" wrapText="1"/>
    </xf>
    <xf numFmtId="0" fontId="27" fillId="0" borderId="6" xfId="0" applyFont="1" applyBorder="1" applyAlignment="1">
      <alignment horizontal="center" vertical="top" wrapText="1"/>
    </xf>
    <xf numFmtId="0" fontId="27" fillId="0" borderId="14" xfId="0" applyFont="1" applyBorder="1" applyAlignment="1" applyProtection="1">
      <alignment horizontal="center" vertical="top" wrapText="1"/>
      <protection locked="0"/>
    </xf>
    <xf numFmtId="0" fontId="35" fillId="0" borderId="12" xfId="0" applyFont="1" applyBorder="1" applyAlignment="1" applyProtection="1">
      <alignment vertical="top" wrapText="1"/>
      <protection locked="0"/>
    </xf>
    <xf numFmtId="0" fontId="35" fillId="13" borderId="11" xfId="0" applyFont="1" applyFill="1" applyBorder="1" applyAlignment="1" applyProtection="1">
      <alignment horizontal="center" vertical="top"/>
      <protection locked="0"/>
    </xf>
    <xf numFmtId="0" fontId="27" fillId="0" borderId="4" xfId="0" applyFont="1" applyBorder="1" applyAlignment="1">
      <alignment horizontal="center" vertical="top" wrapText="1"/>
    </xf>
    <xf numFmtId="0" fontId="27" fillId="0" borderId="9" xfId="0" applyFont="1" applyBorder="1" applyAlignment="1" applyProtection="1">
      <alignment horizontal="center" vertical="top" wrapText="1"/>
      <protection locked="0"/>
    </xf>
    <xf numFmtId="0" fontId="35" fillId="13" borderId="11" xfId="0" applyFont="1" applyFill="1" applyBorder="1" applyAlignment="1" applyProtection="1">
      <alignment horizontal="center" vertical="top" wrapText="1"/>
      <protection locked="0"/>
    </xf>
    <xf numFmtId="0" fontId="27" fillId="0" borderId="4" xfId="0" applyFont="1" applyBorder="1" applyAlignment="1" applyProtection="1">
      <alignment horizontal="center" vertical="top" wrapText="1"/>
      <protection locked="0"/>
    </xf>
    <xf numFmtId="0" fontId="27" fillId="0" borderId="5" xfId="0" applyFont="1" applyBorder="1" applyAlignment="1" applyProtection="1">
      <alignment horizontal="center" vertical="top" wrapText="1"/>
      <protection locked="0"/>
    </xf>
    <xf numFmtId="0" fontId="27" fillId="0" borderId="6" xfId="0" applyFont="1" applyBorder="1" applyAlignment="1" applyProtection="1">
      <alignment horizontal="center" vertical="top" wrapText="1"/>
      <protection locked="0"/>
    </xf>
    <xf numFmtId="0" fontId="35" fillId="0" borderId="2" xfId="0" applyFont="1" applyBorder="1" applyAlignment="1" applyProtection="1">
      <alignment vertical="top" wrapText="1"/>
      <protection locked="0"/>
    </xf>
    <xf numFmtId="0" fontId="35" fillId="0" borderId="13" xfId="0" applyFont="1" applyBorder="1" applyAlignment="1" applyProtection="1">
      <alignment vertical="top" wrapText="1"/>
      <protection locked="0"/>
    </xf>
    <xf numFmtId="0" fontId="39" fillId="0" borderId="0" xfId="0" applyFont="1" applyAlignment="1">
      <alignment horizontal="center" vertical="center"/>
    </xf>
    <xf numFmtId="0" fontId="40" fillId="20" borderId="4" xfId="0" applyFont="1" applyFill="1" applyBorder="1" applyAlignment="1" applyProtection="1">
      <alignment horizontal="center" vertical="center" wrapText="1"/>
      <protection locked="0"/>
    </xf>
    <xf numFmtId="0" fontId="20" fillId="0" borderId="0" xfId="0" applyFont="1" applyAlignment="1">
      <alignment horizontal="left" vertical="top" wrapText="1"/>
    </xf>
    <xf numFmtId="0" fontId="20" fillId="0" borderId="0" xfId="0" applyFont="1" applyAlignment="1">
      <alignment vertical="top"/>
    </xf>
    <xf numFmtId="0" fontId="27" fillId="0" borderId="7" xfId="0" applyFont="1" applyBorder="1" applyAlignment="1">
      <alignment horizontal="left" vertical="top" wrapText="1"/>
    </xf>
    <xf numFmtId="0" fontId="43" fillId="0" borderId="15" xfId="0" applyFont="1" applyBorder="1" applyAlignment="1">
      <alignment vertical="top" wrapText="1"/>
    </xf>
    <xf numFmtId="0" fontId="31" fillId="0" borderId="0" xfId="0" applyFont="1" applyAlignment="1">
      <alignment horizontal="left" vertical="top" wrapText="1"/>
    </xf>
    <xf numFmtId="0" fontId="31" fillId="0" borderId="0" xfId="0" applyFont="1" applyAlignment="1">
      <alignment vertical="top"/>
    </xf>
    <xf numFmtId="0" fontId="27" fillId="0" borderId="8" xfId="0" applyFont="1" applyBorder="1" applyAlignment="1">
      <alignment horizontal="left" vertical="top" wrapText="1"/>
    </xf>
    <xf numFmtId="0" fontId="43" fillId="0" borderId="1" xfId="0" applyFont="1" applyBorder="1" applyAlignment="1">
      <alignment vertical="top" wrapText="1"/>
    </xf>
    <xf numFmtId="0" fontId="27" fillId="0" borderId="0" xfId="0" applyFont="1" applyAlignment="1">
      <alignment horizontal="left" vertical="top" wrapText="1"/>
    </xf>
    <xf numFmtId="0" fontId="29" fillId="0" borderId="0" xfId="0" applyFont="1" applyAlignment="1">
      <alignment vertical="top" wrapText="1"/>
    </xf>
    <xf numFmtId="0" fontId="43" fillId="0" borderId="0" xfId="0" applyFont="1" applyAlignment="1">
      <alignment vertical="top" wrapText="1"/>
    </xf>
    <xf numFmtId="0" fontId="29" fillId="0" borderId="0" xfId="0" applyFont="1" applyAlignment="1">
      <alignment horizontal="left" vertical="top" wrapText="1"/>
    </xf>
    <xf numFmtId="1" fontId="27" fillId="4" borderId="16" xfId="0" applyNumberFormat="1" applyFont="1" applyFill="1" applyBorder="1" applyAlignment="1">
      <alignment horizontal="center" vertical="top"/>
    </xf>
    <xf numFmtId="1" fontId="27" fillId="0" borderId="15" xfId="0" applyNumberFormat="1" applyFont="1" applyBorder="1" applyAlignment="1">
      <alignment horizontal="center" vertical="top"/>
    </xf>
    <xf numFmtId="164" fontId="27" fillId="0" borderId="15" xfId="0" applyNumberFormat="1" applyFont="1" applyBorder="1" applyAlignment="1">
      <alignment horizontal="center" vertical="top"/>
    </xf>
    <xf numFmtId="0" fontId="27" fillId="0" borderId="15" xfId="0" applyFont="1" applyBorder="1" applyAlignment="1">
      <alignment horizontal="justify" vertical="top"/>
    </xf>
    <xf numFmtId="164" fontId="27" fillId="4" borderId="17" xfId="0" applyNumberFormat="1" applyFont="1" applyFill="1" applyBorder="1" applyAlignment="1">
      <alignment horizontal="center" vertical="top"/>
    </xf>
    <xf numFmtId="1" fontId="27" fillId="4" borderId="18" xfId="0" applyNumberFormat="1" applyFont="1" applyFill="1" applyBorder="1" applyAlignment="1">
      <alignment horizontal="center" vertical="top"/>
    </xf>
    <xf numFmtId="1" fontId="27" fillId="0" borderId="0" xfId="0" applyNumberFormat="1" applyFont="1" applyAlignment="1">
      <alignment horizontal="center" vertical="top"/>
    </xf>
    <xf numFmtId="164" fontId="27" fillId="0" borderId="0" xfId="0" applyNumberFormat="1" applyFont="1" applyAlignment="1">
      <alignment horizontal="center" vertical="top"/>
    </xf>
    <xf numFmtId="0" fontId="27" fillId="0" borderId="0" xfId="0" applyFont="1" applyAlignment="1">
      <alignment horizontal="justify" vertical="top"/>
    </xf>
    <xf numFmtId="164" fontId="27" fillId="4" borderId="19" xfId="0" applyNumberFormat="1" applyFont="1" applyFill="1" applyBorder="1" applyAlignment="1">
      <alignment horizontal="center" vertical="top"/>
    </xf>
    <xf numFmtId="164" fontId="27" fillId="16" borderId="20" xfId="0" applyNumberFormat="1" applyFont="1" applyFill="1" applyBorder="1" applyAlignment="1">
      <alignment horizontal="center" vertical="top"/>
    </xf>
    <xf numFmtId="0" fontId="31" fillId="0" borderId="0" xfId="0" applyFont="1" applyAlignment="1">
      <alignment horizontal="center" vertical="top"/>
    </xf>
    <xf numFmtId="0" fontId="45" fillId="0" borderId="0" xfId="0" applyFont="1" applyAlignment="1">
      <alignment horizontal="left" vertical="top" wrapText="1"/>
    </xf>
    <xf numFmtId="0" fontId="45" fillId="0" borderId="0" xfId="0" applyFont="1" applyAlignment="1">
      <alignment vertical="top"/>
    </xf>
    <xf numFmtId="0" fontId="45" fillId="0" borderId="0" xfId="0" applyFont="1" applyAlignment="1">
      <alignment horizontal="center" vertical="top" wrapText="1"/>
    </xf>
    <xf numFmtId="0" fontId="45" fillId="0" borderId="0" xfId="0" applyFont="1" applyAlignment="1">
      <alignment horizontal="justify" vertical="top" wrapText="1"/>
    </xf>
    <xf numFmtId="0" fontId="27" fillId="0" borderId="0" xfId="0" applyFont="1" applyAlignment="1">
      <alignment horizontal="justify" vertical="top" wrapText="1"/>
    </xf>
    <xf numFmtId="0" fontId="20" fillId="0" borderId="0" xfId="0" applyFont="1" applyAlignment="1">
      <alignment vertical="top" wrapText="1"/>
    </xf>
    <xf numFmtId="0" fontId="27" fillId="0" borderId="0" xfId="0" applyFont="1" applyAlignment="1">
      <alignment horizontal="right" vertical="top" wrapText="1"/>
    </xf>
    <xf numFmtId="0" fontId="20" fillId="0" borderId="1" xfId="0" applyFont="1" applyBorder="1" applyAlignment="1" applyProtection="1">
      <alignment horizontal="left" vertical="top" wrapText="1"/>
      <protection locked="0"/>
    </xf>
    <xf numFmtId="0" fontId="27" fillId="0" borderId="0" xfId="0" applyFont="1" applyAlignment="1">
      <alignment vertical="top" wrapText="1"/>
    </xf>
    <xf numFmtId="0" fontId="48" fillId="19" borderId="0" xfId="0" applyFont="1" applyFill="1" applyAlignment="1">
      <alignment vertical="center"/>
    </xf>
    <xf numFmtId="0" fontId="20" fillId="0" borderId="0" xfId="0" applyFont="1" applyAlignment="1">
      <alignment horizontal="center" vertical="center"/>
    </xf>
    <xf numFmtId="0" fontId="31" fillId="0" borderId="0" xfId="0" applyFont="1" applyAlignment="1">
      <alignment horizontal="center"/>
    </xf>
    <xf numFmtId="0" fontId="20" fillId="0" borderId="0" xfId="0" applyFont="1" applyAlignment="1">
      <alignment horizontal="center"/>
    </xf>
    <xf numFmtId="0" fontId="27" fillId="0" borderId="0" xfId="0" applyFont="1" applyAlignment="1">
      <alignment horizontal="center" wrapText="1"/>
    </xf>
    <xf numFmtId="0" fontId="27" fillId="0" borderId="0" xfId="0" applyFont="1" applyAlignment="1">
      <alignment horizontal="right" vertical="center" wrapText="1"/>
    </xf>
    <xf numFmtId="0" fontId="20" fillId="0" borderId="0" xfId="0" applyFont="1" applyAlignment="1">
      <alignment horizontal="center" vertical="center" wrapText="1"/>
    </xf>
    <xf numFmtId="0" fontId="31" fillId="0" borderId="23"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48" fillId="21" borderId="0" xfId="0" applyFont="1" applyFill="1" applyAlignment="1">
      <alignment vertical="center"/>
    </xf>
    <xf numFmtId="0" fontId="49" fillId="21" borderId="0" xfId="0" applyFont="1" applyFill="1" applyAlignment="1">
      <alignment horizontal="right" vertical="center"/>
    </xf>
    <xf numFmtId="0" fontId="41" fillId="0" borderId="0" xfId="0" applyFont="1" applyAlignment="1">
      <alignment horizontal="center" vertical="top"/>
    </xf>
    <xf numFmtId="0" fontId="20"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left" vertical="top"/>
    </xf>
    <xf numFmtId="49" fontId="52" fillId="10" borderId="0" xfId="0" applyNumberFormat="1" applyFont="1" applyFill="1" applyAlignment="1">
      <alignment horizontal="center" vertical="top"/>
    </xf>
    <xf numFmtId="49" fontId="53" fillId="14" borderId="0" xfId="0" applyNumberFormat="1" applyFont="1" applyFill="1" applyAlignment="1">
      <alignment horizontal="center" vertical="top"/>
    </xf>
    <xf numFmtId="49" fontId="53" fillId="10" borderId="0" xfId="0" applyNumberFormat="1" applyFont="1" applyFill="1" applyAlignment="1">
      <alignment horizontal="center" vertical="top"/>
    </xf>
    <xf numFmtId="49" fontId="5" fillId="16" borderId="0" xfId="0" applyNumberFormat="1" applyFont="1" applyFill="1" applyAlignment="1">
      <alignment horizontal="center" vertical="top"/>
    </xf>
    <xf numFmtId="0" fontId="1" fillId="0" borderId="0" xfId="3"/>
    <xf numFmtId="49" fontId="2" fillId="0" borderId="0" xfId="3" applyNumberFormat="1" applyFont="1" applyAlignment="1">
      <alignment horizontal="center"/>
    </xf>
    <xf numFmtId="0" fontId="1" fillId="0" borderId="0" xfId="3" applyAlignment="1">
      <alignment horizontal="center"/>
    </xf>
    <xf numFmtId="49" fontId="1" fillId="0" borderId="0" xfId="3" applyNumberFormat="1" applyAlignment="1">
      <alignment horizontal="center" vertical="top"/>
    </xf>
    <xf numFmtId="49" fontId="1" fillId="0" borderId="0" xfId="3" applyNumberFormat="1" applyAlignment="1">
      <alignment horizontal="center"/>
    </xf>
    <xf numFmtId="49" fontId="1" fillId="10" borderId="0" xfId="3" applyNumberFormat="1" applyFill="1" applyAlignment="1">
      <alignment horizontal="center" vertical="top"/>
    </xf>
    <xf numFmtId="49" fontId="1" fillId="11" borderId="0" xfId="3" applyNumberFormat="1" applyFill="1" applyAlignment="1">
      <alignment horizontal="center" vertical="top"/>
    </xf>
    <xf numFmtId="49" fontId="1" fillId="0" borderId="0" xfId="3" applyNumberFormat="1"/>
    <xf numFmtId="49" fontId="1" fillId="10" borderId="0" xfId="3" applyNumberFormat="1" applyFill="1" applyAlignment="1">
      <alignment horizontal="center"/>
    </xf>
    <xf numFmtId="49" fontId="1" fillId="11" borderId="0" xfId="3" applyNumberFormat="1" applyFill="1" applyAlignment="1">
      <alignment horizontal="center"/>
    </xf>
    <xf numFmtId="0" fontId="55" fillId="0" borderId="0" xfId="3" applyFont="1" applyAlignment="1" applyProtection="1">
      <alignment horizontal="center"/>
      <protection hidden="1"/>
    </xf>
    <xf numFmtId="0" fontId="56" fillId="0" borderId="0" xfId="3" applyFont="1" applyAlignment="1">
      <alignment vertical="center"/>
    </xf>
    <xf numFmtId="0" fontId="1" fillId="0" borderId="0" xfId="3" applyProtection="1">
      <protection locked="0"/>
    </xf>
    <xf numFmtId="0" fontId="57" fillId="0" borderId="0" xfId="3" applyFont="1" applyAlignment="1">
      <alignment horizontal="center" vertical="center"/>
    </xf>
    <xf numFmtId="0" fontId="1" fillId="0" borderId="0" xfId="3" applyAlignment="1" applyProtection="1">
      <alignment horizontal="center"/>
      <protection locked="0"/>
    </xf>
    <xf numFmtId="0" fontId="1" fillId="0" borderId="0" xfId="3" applyAlignment="1" applyProtection="1">
      <alignment horizontal="right"/>
      <protection locked="0"/>
    </xf>
    <xf numFmtId="1" fontId="1" fillId="0" borderId="0" xfId="3" applyNumberFormat="1" applyAlignment="1" applyProtection="1">
      <alignment horizontal="center"/>
      <protection hidden="1"/>
    </xf>
    <xf numFmtId="1" fontId="5" fillId="0" borderId="0" xfId="3" applyNumberFormat="1" applyFont="1" applyAlignment="1" applyProtection="1">
      <alignment horizontal="center"/>
      <protection hidden="1"/>
    </xf>
    <xf numFmtId="0" fontId="1" fillId="0" borderId="0" xfId="3" applyAlignment="1" applyProtection="1">
      <alignment horizontal="center"/>
      <protection hidden="1"/>
    </xf>
    <xf numFmtId="0" fontId="1" fillId="0" borderId="0" xfId="3" applyProtection="1">
      <protection hidden="1"/>
    </xf>
    <xf numFmtId="0" fontId="59" fillId="0" borderId="0" xfId="3" applyFont="1" applyAlignment="1">
      <alignment horizontal="center"/>
    </xf>
    <xf numFmtId="0" fontId="60" fillId="0" borderId="0" xfId="3" applyFont="1" applyAlignment="1">
      <alignment horizontal="center"/>
    </xf>
    <xf numFmtId="0" fontId="72" fillId="0" borderId="0" xfId="3" applyFont="1" applyAlignment="1">
      <alignment horizontal="center"/>
    </xf>
    <xf numFmtId="1" fontId="61" fillId="0" borderId="1" xfId="3" applyNumberFormat="1" applyFont="1" applyBorder="1" applyAlignment="1" applyProtection="1">
      <alignment horizontal="left" vertical="center"/>
      <protection locked="0"/>
    </xf>
    <xf numFmtId="0" fontId="61" fillId="0" borderId="0" xfId="3" applyFont="1" applyAlignment="1">
      <alignment horizontal="center" vertical="center"/>
    </xf>
    <xf numFmtId="0" fontId="64" fillId="0" borderId="0" xfId="3" applyFont="1" applyAlignment="1" applyProtection="1">
      <alignment horizontal="center" vertical="top" wrapText="1"/>
      <protection locked="0"/>
    </xf>
    <xf numFmtId="1" fontId="2" fillId="0" borderId="0" xfId="3" applyNumberFormat="1" applyFont="1" applyAlignment="1" applyProtection="1">
      <alignment horizontal="center"/>
      <protection hidden="1"/>
    </xf>
    <xf numFmtId="0" fontId="66" fillId="0" borderId="0" xfId="3" applyFont="1" applyAlignment="1">
      <alignment horizontal="center" vertical="top" wrapText="1"/>
    </xf>
    <xf numFmtId="0" fontId="62" fillId="0" borderId="1" xfId="3" applyFont="1" applyBorder="1" applyAlignment="1" applyProtection="1">
      <alignment horizontal="center" vertical="top" wrapText="1"/>
      <protection locked="0"/>
    </xf>
    <xf numFmtId="0" fontId="62" fillId="0" borderId="2" xfId="3" applyFont="1" applyBorder="1" applyAlignment="1" applyProtection="1">
      <alignment vertical="top" wrapText="1"/>
      <protection locked="0"/>
    </xf>
    <xf numFmtId="0" fontId="62" fillId="0" borderId="1" xfId="3" applyFont="1" applyBorder="1" applyAlignment="1" applyProtection="1">
      <alignment vertical="top" wrapText="1"/>
      <protection locked="0"/>
    </xf>
    <xf numFmtId="0" fontId="62" fillId="0" borderId="2" xfId="3" applyFont="1" applyBorder="1" applyAlignment="1" applyProtection="1">
      <alignment horizontal="center" vertical="top" wrapText="1"/>
      <protection locked="0"/>
    </xf>
    <xf numFmtId="0" fontId="62" fillId="0" borderId="0" xfId="3" applyFont="1" applyAlignment="1" applyProtection="1">
      <alignment horizontal="center" vertical="top" wrapText="1"/>
      <protection locked="0"/>
    </xf>
    <xf numFmtId="0" fontId="62" fillId="0" borderId="0" xfId="3" applyFont="1" applyAlignment="1" applyProtection="1">
      <alignment vertical="top" wrapText="1"/>
      <protection locked="0"/>
    </xf>
    <xf numFmtId="1" fontId="62" fillId="0" borderId="0" xfId="3" applyNumberFormat="1" applyFont="1" applyAlignment="1" applyProtection="1">
      <alignment horizontal="right" vertical="top" wrapText="1"/>
      <protection locked="0"/>
    </xf>
    <xf numFmtId="0" fontId="62" fillId="0" borderId="0" xfId="3" applyFont="1" applyAlignment="1" applyProtection="1">
      <alignment horizontal="right" vertical="top" wrapText="1"/>
      <protection locked="0"/>
    </xf>
    <xf numFmtId="0" fontId="68" fillId="22" borderId="5" xfId="3" applyFont="1" applyFill="1" applyBorder="1" applyAlignment="1" applyProtection="1">
      <alignment horizontal="center" vertical="top" wrapText="1"/>
      <protection locked="0"/>
    </xf>
    <xf numFmtId="0" fontId="68" fillId="22" borderId="4" xfId="3" applyFont="1" applyFill="1" applyBorder="1" applyAlignment="1" applyProtection="1">
      <alignment horizontal="center" vertical="top" wrapText="1"/>
      <protection locked="0"/>
    </xf>
    <xf numFmtId="0" fontId="68" fillId="22" borderId="2" xfId="3" applyFont="1" applyFill="1" applyBorder="1" applyAlignment="1">
      <alignment vertical="top" wrapText="1"/>
    </xf>
    <xf numFmtId="0" fontId="68" fillId="22" borderId="11" xfId="3" applyFont="1" applyFill="1" applyBorder="1" applyAlignment="1">
      <alignment vertical="top" wrapText="1"/>
    </xf>
    <xf numFmtId="0" fontId="68" fillId="22" borderId="9" xfId="3" applyFont="1" applyFill="1" applyBorder="1" applyAlignment="1">
      <alignment horizontal="center" vertical="top" wrapText="1"/>
    </xf>
    <xf numFmtId="0" fontId="68" fillId="22" borderId="4" xfId="3" applyFont="1" applyFill="1" applyBorder="1" applyAlignment="1">
      <alignment horizontal="center" vertical="top" wrapText="1"/>
    </xf>
    <xf numFmtId="0" fontId="68" fillId="22" borderId="12" xfId="3" applyFont="1" applyFill="1" applyBorder="1" applyAlignment="1">
      <alignment horizontal="center" vertical="top" wrapText="1"/>
    </xf>
    <xf numFmtId="0" fontId="62" fillId="0" borderId="0" xfId="3" applyFont="1" applyAlignment="1">
      <alignment horizontal="center" vertical="top" wrapText="1"/>
    </xf>
    <xf numFmtId="0" fontId="2" fillId="0" borderId="0" xfId="3" applyFont="1" applyProtection="1">
      <protection hidden="1"/>
    </xf>
    <xf numFmtId="0" fontId="62" fillId="0" borderId="5" xfId="3" applyFont="1" applyBorder="1" applyAlignment="1">
      <alignment horizontal="center" vertical="top" wrapText="1"/>
    </xf>
    <xf numFmtId="0" fontId="62" fillId="0" borderId="8" xfId="3" applyFont="1" applyBorder="1" applyAlignment="1" applyProtection="1">
      <alignment horizontal="center" vertical="top" wrapText="1"/>
      <protection locked="0"/>
    </xf>
    <xf numFmtId="0" fontId="73" fillId="0" borderId="9" xfId="3" applyFont="1" applyBorder="1" applyAlignment="1" applyProtection="1">
      <alignment vertical="top" wrapText="1"/>
      <protection locked="0"/>
    </xf>
    <xf numFmtId="0" fontId="73" fillId="0" borderId="10" xfId="3" applyFont="1" applyBorder="1" applyAlignment="1" applyProtection="1">
      <alignment vertical="top" wrapText="1"/>
      <protection locked="0"/>
    </xf>
    <xf numFmtId="1" fontId="73" fillId="0" borderId="10" xfId="3" applyNumberFormat="1" applyFont="1" applyBorder="1" applyAlignment="1" applyProtection="1">
      <alignment horizontal="center" vertical="top" wrapText="1"/>
      <protection locked="0"/>
    </xf>
    <xf numFmtId="0" fontId="73" fillId="0" borderId="10" xfId="3" applyFont="1" applyBorder="1" applyAlignment="1" applyProtection="1">
      <alignment horizontal="center" vertical="top" wrapText="1"/>
      <protection locked="0"/>
    </xf>
    <xf numFmtId="1" fontId="73" fillId="0" borderId="5" xfId="3" applyNumberFormat="1" applyFont="1" applyBorder="1" applyAlignment="1" applyProtection="1">
      <alignment horizontal="center" vertical="top"/>
      <protection locked="0"/>
    </xf>
    <xf numFmtId="0" fontId="73" fillId="0" borderId="4" xfId="3" applyFont="1" applyBorder="1" applyAlignment="1">
      <alignment horizontal="center" vertical="top"/>
    </xf>
    <xf numFmtId="0" fontId="73" fillId="13" borderId="4" xfId="3" applyFont="1" applyFill="1" applyBorder="1" applyAlignment="1" applyProtection="1">
      <alignment horizontal="center" vertical="top"/>
      <protection locked="0"/>
    </xf>
    <xf numFmtId="0" fontId="69" fillId="0" borderId="0" xfId="3" applyFont="1" applyAlignment="1" applyProtection="1">
      <alignment horizontal="right" vertical="top"/>
      <protection locked="0"/>
    </xf>
    <xf numFmtId="0" fontId="1" fillId="0" borderId="4" xfId="3" applyBorder="1" applyAlignment="1" applyProtection="1">
      <alignment horizontal="center"/>
      <protection locked="0"/>
    </xf>
    <xf numFmtId="0" fontId="1" fillId="0" borderId="0" xfId="3" applyAlignment="1" applyProtection="1">
      <alignment horizontal="right"/>
      <protection hidden="1"/>
    </xf>
    <xf numFmtId="0" fontId="73" fillId="0" borderId="11" xfId="3" applyFont="1" applyBorder="1" applyAlignment="1" applyProtection="1">
      <alignment vertical="top" wrapText="1"/>
      <protection locked="0"/>
    </xf>
    <xf numFmtId="0" fontId="62" fillId="22" borderId="9" xfId="3" applyFont="1" applyFill="1" applyBorder="1" applyAlignment="1">
      <alignment horizontal="right" vertical="top" wrapText="1"/>
    </xf>
    <xf numFmtId="0" fontId="69" fillId="0" borderId="0" xfId="3" applyFont="1" applyAlignment="1" applyProtection="1">
      <alignment horizontal="right" vertical="top" wrapText="1"/>
      <protection locked="0"/>
    </xf>
    <xf numFmtId="0" fontId="70" fillId="22" borderId="4" xfId="3" applyFont="1" applyFill="1" applyBorder="1" applyAlignment="1" applyProtection="1">
      <alignment horizontal="center" vertical="center" wrapText="1"/>
      <protection locked="0"/>
    </xf>
    <xf numFmtId="0" fontId="69" fillId="0" borderId="0" xfId="3" applyFont="1" applyAlignment="1">
      <alignment horizontal="right" vertical="top" wrapText="1"/>
    </xf>
    <xf numFmtId="0" fontId="62" fillId="0" borderId="6" xfId="3" applyFont="1" applyBorder="1" applyAlignment="1">
      <alignment horizontal="center" vertical="top" wrapText="1"/>
    </xf>
    <xf numFmtId="0" fontId="62" fillId="0" borderId="14" xfId="3" applyFont="1" applyBorder="1" applyAlignment="1" applyProtection="1">
      <alignment horizontal="center" vertical="top" wrapText="1"/>
      <protection locked="0"/>
    </xf>
    <xf numFmtId="0" fontId="73" fillId="0" borderId="12" xfId="3" applyFont="1" applyBorder="1" applyAlignment="1" applyProtection="1">
      <alignment vertical="top" wrapText="1"/>
      <protection locked="0"/>
    </xf>
    <xf numFmtId="0" fontId="73" fillId="13" borderId="11" xfId="3" applyFont="1" applyFill="1" applyBorder="1" applyAlignment="1" applyProtection="1">
      <alignment horizontal="center" vertical="top"/>
      <protection locked="0"/>
    </xf>
    <xf numFmtId="0" fontId="62" fillId="0" borderId="4" xfId="3" applyFont="1" applyBorder="1" applyAlignment="1">
      <alignment horizontal="center" vertical="top" wrapText="1"/>
    </xf>
    <xf numFmtId="0" fontId="62" fillId="0" borderId="9" xfId="3" applyFont="1" applyBorder="1" applyAlignment="1" applyProtection="1">
      <alignment horizontal="center" vertical="top" wrapText="1"/>
      <protection locked="0"/>
    </xf>
    <xf numFmtId="0" fontId="73" fillId="13" borderId="11" xfId="3" applyFont="1" applyFill="1" applyBorder="1" applyAlignment="1" applyProtection="1">
      <alignment horizontal="center" vertical="top" wrapText="1"/>
      <protection locked="0"/>
    </xf>
    <xf numFmtId="0" fontId="62" fillId="0" borderId="4" xfId="3" applyFont="1" applyBorder="1" applyAlignment="1" applyProtection="1">
      <alignment horizontal="center" vertical="top" wrapText="1"/>
      <protection locked="0"/>
    </xf>
    <xf numFmtId="0" fontId="62" fillId="0" borderId="5" xfId="3" applyFont="1" applyBorder="1" applyAlignment="1" applyProtection="1">
      <alignment horizontal="center" vertical="top" wrapText="1"/>
      <protection locked="0"/>
    </xf>
    <xf numFmtId="0" fontId="62" fillId="0" borderId="6" xfId="3" applyFont="1" applyBorder="1" applyAlignment="1" applyProtection="1">
      <alignment horizontal="center" vertical="top" wrapText="1"/>
      <protection locked="0"/>
    </xf>
    <xf numFmtId="0" fontId="73" fillId="0" borderId="2" xfId="3" applyFont="1" applyBorder="1" applyAlignment="1" applyProtection="1">
      <alignment vertical="top" wrapText="1"/>
      <protection locked="0"/>
    </xf>
    <xf numFmtId="0" fontId="73" fillId="0" borderId="13" xfId="3" applyFont="1" applyBorder="1" applyAlignment="1" applyProtection="1">
      <alignment vertical="top" wrapText="1"/>
      <protection locked="0"/>
    </xf>
    <xf numFmtId="0" fontId="7" fillId="3" borderId="3" xfId="0" applyFont="1" applyFill="1" applyBorder="1" applyAlignment="1">
      <alignment vertical="top" wrapText="1"/>
    </xf>
    <xf numFmtId="0" fontId="7" fillId="3" borderId="3" xfId="0" applyFont="1" applyFill="1" applyBorder="1" applyAlignment="1">
      <alignment horizontal="left" vertical="top" wrapText="1"/>
    </xf>
    <xf numFmtId="0" fontId="5" fillId="3" borderId="3" xfId="2" applyFill="1" applyBorder="1" applyAlignment="1">
      <alignment vertical="top"/>
    </xf>
    <xf numFmtId="0" fontId="5" fillId="18" borderId="3" xfId="2" applyFill="1" applyBorder="1" applyAlignment="1">
      <alignment vertical="top"/>
    </xf>
    <xf numFmtId="0" fontId="5" fillId="18" borderId="3" xfId="2" applyFill="1" applyBorder="1" applyAlignment="1" applyProtection="1">
      <alignment horizontal="left" vertical="top"/>
      <protection locked="0"/>
    </xf>
    <xf numFmtId="49" fontId="5" fillId="18" borderId="3" xfId="2" applyNumberFormat="1" applyFill="1" applyBorder="1" applyAlignment="1" applyProtection="1">
      <alignment horizontal="left" vertical="top" wrapText="1"/>
      <protection locked="0"/>
    </xf>
    <xf numFmtId="49" fontId="74" fillId="3" borderId="3" xfId="4" applyNumberFormat="1" applyFill="1" applyBorder="1" applyAlignment="1" applyProtection="1">
      <alignment horizontal="left" vertical="top" wrapText="1"/>
      <protection locked="0"/>
    </xf>
    <xf numFmtId="0" fontId="5" fillId="3" borderId="3" xfId="2" applyFill="1" applyBorder="1" applyAlignment="1">
      <alignment horizontal="left" vertical="top"/>
    </xf>
    <xf numFmtId="0" fontId="5" fillId="18" borderId="3" xfId="2" applyFill="1" applyBorder="1" applyAlignment="1">
      <alignment vertical="top" wrapText="1"/>
    </xf>
    <xf numFmtId="49" fontId="5" fillId="18" borderId="3" xfId="2" applyNumberFormat="1" applyFill="1" applyBorder="1" applyAlignment="1" applyProtection="1">
      <alignment horizontal="left" vertical="top"/>
      <protection locked="0"/>
    </xf>
    <xf numFmtId="0" fontId="5" fillId="3" borderId="3" xfId="0" applyFont="1" applyFill="1" applyBorder="1" applyAlignment="1">
      <alignment vertical="top"/>
    </xf>
    <xf numFmtId="0" fontId="5" fillId="18" borderId="3" xfId="0" applyFont="1" applyFill="1" applyBorder="1" applyAlignment="1">
      <alignment vertical="top" wrapText="1"/>
    </xf>
    <xf numFmtId="0" fontId="5" fillId="18" borderId="3" xfId="0" applyFont="1" applyFill="1" applyBorder="1" applyAlignment="1">
      <alignment vertical="top"/>
    </xf>
    <xf numFmtId="0" fontId="5" fillId="18" borderId="3" xfId="0" applyFont="1" applyFill="1" applyBorder="1" applyAlignment="1" applyProtection="1">
      <alignment horizontal="left" vertical="top"/>
      <protection locked="0"/>
    </xf>
    <xf numFmtId="0" fontId="0" fillId="18" borderId="3" xfId="0" applyFill="1" applyBorder="1" applyAlignment="1" applyProtection="1">
      <alignment horizontal="left" vertical="top"/>
      <protection locked="0"/>
    </xf>
    <xf numFmtId="49" fontId="5" fillId="18" borderId="3" xfId="0" applyNumberFormat="1" applyFont="1" applyFill="1" applyBorder="1" applyAlignment="1" applyProtection="1">
      <alignment horizontal="left" vertical="top" wrapText="1"/>
      <protection locked="0"/>
    </xf>
    <xf numFmtId="0" fontId="74" fillId="3" borderId="3" xfId="4" applyFill="1" applyBorder="1" applyAlignment="1">
      <alignment vertical="top"/>
    </xf>
    <xf numFmtId="0" fontId="5" fillId="3" borderId="3" xfId="0" applyFont="1" applyFill="1" applyBorder="1" applyAlignment="1">
      <alignment horizontal="left" vertical="top"/>
    </xf>
    <xf numFmtId="49" fontId="5" fillId="18" borderId="3" xfId="0" applyNumberFormat="1" applyFont="1" applyFill="1" applyBorder="1" applyAlignment="1" applyProtection="1">
      <alignment horizontal="left" vertical="top"/>
      <protection locked="0"/>
    </xf>
    <xf numFmtId="0" fontId="0" fillId="3" borderId="3" xfId="0" applyFill="1" applyBorder="1" applyAlignment="1">
      <alignment vertical="top"/>
    </xf>
    <xf numFmtId="0" fontId="0" fillId="18" borderId="3" xfId="0" applyFill="1" applyBorder="1" applyAlignment="1">
      <alignment vertical="top"/>
    </xf>
    <xf numFmtId="49" fontId="0" fillId="18" borderId="3" xfId="0" applyNumberFormat="1" applyFill="1" applyBorder="1" applyAlignment="1" applyProtection="1">
      <alignment horizontal="left" vertical="top"/>
      <protection locked="0"/>
    </xf>
    <xf numFmtId="0" fontId="0" fillId="3" borderId="3" xfId="0" applyFill="1" applyBorder="1" applyAlignment="1">
      <alignment horizontal="left" vertical="top"/>
    </xf>
    <xf numFmtId="0" fontId="75" fillId="3" borderId="3" xfId="2" applyFont="1" applyFill="1" applyBorder="1" applyAlignment="1">
      <alignment vertical="top" wrapText="1"/>
    </xf>
    <xf numFmtId="0" fontId="74" fillId="3" borderId="3" xfId="4" applyFill="1" applyBorder="1" applyAlignment="1">
      <alignment horizontal="left" vertical="top" wrapText="1"/>
    </xf>
    <xf numFmtId="0" fontId="5" fillId="0" borderId="0" xfId="2"/>
    <xf numFmtId="0" fontId="5" fillId="0" borderId="0" xfId="2" applyAlignment="1">
      <alignment wrapText="1"/>
    </xf>
    <xf numFmtId="0" fontId="2" fillId="0" borderId="0" xfId="2" applyFont="1" applyAlignment="1">
      <alignment horizontal="left"/>
    </xf>
    <xf numFmtId="0" fontId="79" fillId="0" borderId="0" xfId="2" applyFont="1" applyAlignment="1">
      <alignment horizontal="left"/>
    </xf>
    <xf numFmtId="0" fontId="80" fillId="0" borderId="0" xfId="2" applyFont="1" applyAlignment="1">
      <alignment wrapText="1"/>
    </xf>
    <xf numFmtId="0" fontId="2" fillId="0" borderId="0" xfId="2" applyFont="1" applyAlignment="1">
      <alignment wrapText="1"/>
    </xf>
    <xf numFmtId="0" fontId="5" fillId="8" borderId="0" xfId="0" applyFont="1" applyFill="1" applyAlignment="1">
      <alignment horizontal="center"/>
    </xf>
    <xf numFmtId="49" fontId="2" fillId="19" borderId="0" xfId="0" applyNumberFormat="1" applyFont="1" applyFill="1" applyAlignment="1">
      <alignment horizontal="center"/>
    </xf>
    <xf numFmtId="0" fontId="27" fillId="0" borderId="0" xfId="0" quotePrefix="1" applyFont="1" applyAlignment="1">
      <alignment horizontal="justify" vertical="top"/>
    </xf>
    <xf numFmtId="1" fontId="27" fillId="4" borderId="18" xfId="0" applyNumberFormat="1" applyFont="1" applyFill="1" applyBorder="1" applyAlignment="1" applyProtection="1">
      <alignment horizontal="center" vertical="top"/>
      <protection locked="0"/>
    </xf>
    <xf numFmtId="0" fontId="62" fillId="16" borderId="0" xfId="2" applyFont="1" applyFill="1" applyAlignment="1">
      <alignment horizontal="center" wrapText="1"/>
    </xf>
    <xf numFmtId="0" fontId="0" fillId="18" borderId="3" xfId="0" applyFill="1" applyBorder="1" applyAlignment="1">
      <alignment vertical="top" wrapText="1"/>
    </xf>
    <xf numFmtId="0" fontId="5" fillId="3" borderId="3" xfId="2" applyFill="1" applyBorder="1" applyAlignment="1">
      <alignment vertical="top" wrapText="1"/>
    </xf>
    <xf numFmtId="0" fontId="5" fillId="0" borderId="27" xfId="2" applyBorder="1" applyAlignment="1">
      <alignment wrapText="1"/>
    </xf>
    <xf numFmtId="0" fontId="83" fillId="0" borderId="18" xfId="2" applyFont="1" applyBorder="1" applyAlignment="1">
      <alignment wrapText="1"/>
    </xf>
    <xf numFmtId="0" fontId="85" fillId="16" borderId="0" xfId="2" applyFont="1" applyFill="1" applyAlignment="1">
      <alignment wrapText="1"/>
    </xf>
    <xf numFmtId="0" fontId="27" fillId="20" borderId="9" xfId="0" applyFont="1" applyFill="1" applyBorder="1" applyAlignment="1">
      <alignment horizontal="right" vertical="top" wrapText="1"/>
    </xf>
    <xf numFmtId="0" fontId="27" fillId="20" borderId="10" xfId="0" applyFont="1" applyFill="1" applyBorder="1" applyAlignment="1">
      <alignment horizontal="right" vertical="top" wrapText="1"/>
    </xf>
    <xf numFmtId="0" fontId="40" fillId="20" borderId="9" xfId="0" applyFont="1" applyFill="1" applyBorder="1" applyAlignment="1" applyProtection="1">
      <alignment horizontal="center" vertical="center" wrapText="1"/>
      <protection locked="0"/>
    </xf>
    <xf numFmtId="0" fontId="40" fillId="20" borderId="10" xfId="0" applyFont="1" applyFill="1" applyBorder="1" applyAlignment="1" applyProtection="1">
      <alignment horizontal="center" vertical="center" wrapText="1"/>
      <protection locked="0"/>
    </xf>
    <xf numFmtId="0" fontId="29" fillId="20" borderId="2" xfId="0" applyFont="1" applyFill="1" applyBorder="1" applyAlignment="1" applyProtection="1">
      <alignment horizontal="center" vertical="top" wrapText="1"/>
      <protection locked="0"/>
    </xf>
    <xf numFmtId="0" fontId="29" fillId="20" borderId="10" xfId="0" applyFont="1" applyFill="1" applyBorder="1" applyAlignment="1" applyProtection="1">
      <alignment horizontal="center" vertical="top" wrapText="1"/>
      <protection locked="0"/>
    </xf>
    <xf numFmtId="0" fontId="29" fillId="20" borderId="8" xfId="0" applyFont="1" applyFill="1" applyBorder="1" applyAlignment="1" applyProtection="1">
      <alignment horizontal="center" vertical="top" wrapText="1"/>
      <protection locked="0"/>
    </xf>
    <xf numFmtId="0" fontId="29" fillId="20" borderId="11" xfId="0" applyFont="1" applyFill="1" applyBorder="1" applyAlignment="1" applyProtection="1">
      <alignment horizontal="center" vertical="top" wrapText="1"/>
      <protection locked="0"/>
    </xf>
    <xf numFmtId="0" fontId="27" fillId="20" borderId="9" xfId="0" applyFont="1" applyFill="1" applyBorder="1" applyAlignment="1">
      <alignment horizontal="right" vertical="center" wrapText="1"/>
    </xf>
    <xf numFmtId="0" fontId="27" fillId="20" borderId="10" xfId="0" applyFont="1" applyFill="1" applyBorder="1" applyAlignment="1">
      <alignment horizontal="right" vertical="center" wrapText="1"/>
    </xf>
    <xf numFmtId="0" fontId="38" fillId="20" borderId="9" xfId="0" applyFont="1" applyFill="1" applyBorder="1" applyAlignment="1" applyProtection="1">
      <alignment horizontal="center" vertical="center" wrapText="1"/>
      <protection locked="0"/>
    </xf>
    <xf numFmtId="0" fontId="38" fillId="20" borderId="10" xfId="0" applyFont="1" applyFill="1" applyBorder="1" applyAlignment="1" applyProtection="1">
      <alignment horizontal="center" vertical="center" wrapText="1"/>
      <protection locked="0"/>
    </xf>
    <xf numFmtId="0" fontId="29" fillId="20" borderId="9" xfId="0" applyFont="1" applyFill="1" applyBorder="1" applyAlignment="1">
      <alignment horizontal="center" vertical="top" wrapText="1"/>
    </xf>
    <xf numFmtId="0" fontId="29" fillId="20" borderId="10" xfId="0" applyFont="1" applyFill="1" applyBorder="1" applyAlignment="1">
      <alignment horizontal="center" vertical="top" wrapText="1"/>
    </xf>
    <xf numFmtId="0" fontId="22" fillId="0" borderId="0" xfId="0" applyFont="1" applyAlignment="1">
      <alignment horizontal="right"/>
    </xf>
    <xf numFmtId="0" fontId="28" fillId="0" borderId="9" xfId="0" applyFont="1" applyBorder="1" applyAlignment="1">
      <alignment horizontal="left" vertical="top" wrapText="1"/>
    </xf>
    <xf numFmtId="0" fontId="28" fillId="0" borderId="10" xfId="0" applyFont="1" applyBorder="1" applyAlignment="1">
      <alignment horizontal="left" vertical="top" wrapText="1"/>
    </xf>
    <xf numFmtId="0" fontId="27" fillId="0" borderId="9" xfId="0" applyFont="1" applyBorder="1" applyAlignment="1">
      <alignment vertical="top" wrapText="1"/>
    </xf>
    <xf numFmtId="0" fontId="27" fillId="0" borderId="10" xfId="0" applyFont="1" applyBorder="1" applyAlignment="1">
      <alignment vertical="top" wrapText="1"/>
    </xf>
    <xf numFmtId="0" fontId="28" fillId="12" borderId="9" xfId="0" applyFont="1" applyFill="1" applyBorder="1" applyAlignment="1" applyProtection="1">
      <alignment horizontal="center" vertical="top" wrapText="1"/>
      <protection locked="0"/>
    </xf>
    <xf numFmtId="0" fontId="28" fillId="12" borderId="2" xfId="0" applyFont="1" applyFill="1" applyBorder="1" applyAlignment="1" applyProtection="1">
      <alignment horizontal="center" vertical="top" wrapText="1"/>
      <protection locked="0"/>
    </xf>
    <xf numFmtId="0" fontId="28" fillId="12" borderId="10" xfId="0" applyFont="1" applyFill="1" applyBorder="1" applyAlignment="1" applyProtection="1">
      <alignment horizontal="center" vertical="top" wrapText="1"/>
      <protection locked="0"/>
    </xf>
    <xf numFmtId="0" fontId="26" fillId="0" borderId="1" xfId="0" applyFont="1" applyBorder="1" applyAlignment="1">
      <alignment horizontal="center" vertical="center"/>
    </xf>
    <xf numFmtId="0" fontId="23" fillId="20" borderId="0" xfId="0" applyFont="1" applyFill="1" applyAlignment="1">
      <alignment horizontal="center"/>
    </xf>
    <xf numFmtId="0" fontId="27" fillId="0" borderId="9" xfId="0" applyFont="1" applyBorder="1" applyAlignment="1">
      <alignment horizontal="left" vertical="top" wrapText="1"/>
    </xf>
    <xf numFmtId="0" fontId="27" fillId="0" borderId="10" xfId="0" applyFont="1" applyBorder="1" applyAlignment="1">
      <alignment horizontal="left" vertical="top" wrapText="1"/>
    </xf>
    <xf numFmtId="165" fontId="28" fillId="12" borderId="9" xfId="0" applyNumberFormat="1" applyFont="1" applyFill="1" applyBorder="1" applyAlignment="1" applyProtection="1">
      <alignment horizontal="center" vertical="top" wrapText="1"/>
      <protection locked="0"/>
    </xf>
    <xf numFmtId="165" fontId="28" fillId="12" borderId="2" xfId="0" applyNumberFormat="1" applyFont="1" applyFill="1" applyBorder="1" applyAlignment="1" applyProtection="1">
      <alignment horizontal="center" vertical="top" wrapText="1"/>
      <protection locked="0"/>
    </xf>
    <xf numFmtId="165" fontId="28" fillId="12" borderId="10" xfId="0" applyNumberFormat="1" applyFont="1" applyFill="1" applyBorder="1" applyAlignment="1" applyProtection="1">
      <alignment horizontal="center" vertical="top" wrapText="1"/>
      <protection locked="0"/>
    </xf>
    <xf numFmtId="0" fontId="30" fillId="0" borderId="9" xfId="0" applyFont="1" applyBorder="1" applyAlignment="1">
      <alignment horizontal="left" vertical="top" wrapText="1"/>
    </xf>
    <xf numFmtId="0" fontId="30" fillId="0" borderId="10" xfId="0" applyFont="1" applyBorder="1" applyAlignment="1">
      <alignment horizontal="left" vertical="top" wrapText="1"/>
    </xf>
    <xf numFmtId="0" fontId="30" fillId="12" borderId="9" xfId="0" applyFont="1" applyFill="1" applyBorder="1" applyAlignment="1">
      <alignment horizontal="center" vertical="top" wrapText="1"/>
    </xf>
    <xf numFmtId="0" fontId="30" fillId="12" borderId="2" xfId="0" applyFont="1" applyFill="1" applyBorder="1" applyAlignment="1">
      <alignment horizontal="center" vertical="top" wrapText="1"/>
    </xf>
    <xf numFmtId="0" fontId="30" fillId="12" borderId="10" xfId="0" applyFont="1" applyFill="1" applyBorder="1" applyAlignment="1">
      <alignment horizontal="center" vertical="top" wrapText="1"/>
    </xf>
    <xf numFmtId="0" fontId="27" fillId="20" borderId="2" xfId="0" applyFont="1" applyFill="1" applyBorder="1" applyAlignment="1">
      <alignment horizontal="right" vertical="top" wrapText="1"/>
    </xf>
    <xf numFmtId="0" fontId="27" fillId="20" borderId="2" xfId="0" applyFont="1" applyFill="1" applyBorder="1" applyAlignment="1">
      <alignment horizontal="right" vertical="center" wrapText="1"/>
    </xf>
    <xf numFmtId="0" fontId="29" fillId="20" borderId="9" xfId="0" applyFont="1" applyFill="1" applyBorder="1" applyAlignment="1" applyProtection="1">
      <alignment horizontal="center" vertical="top" wrapText="1"/>
      <protection locked="0"/>
    </xf>
    <xf numFmtId="0" fontId="27" fillId="0" borderId="7" xfId="0" applyFont="1" applyBorder="1" applyAlignment="1">
      <alignment horizontal="left" vertical="top" wrapText="1"/>
    </xf>
    <xf numFmtId="0" fontId="27" fillId="0" borderId="12" xfId="0" applyFont="1" applyBorder="1" applyAlignment="1">
      <alignment horizontal="left" vertical="top" wrapText="1"/>
    </xf>
    <xf numFmtId="0" fontId="27" fillId="0" borderId="8" xfId="0" applyFont="1" applyBorder="1" applyAlignment="1">
      <alignment horizontal="left" vertical="top" wrapText="1"/>
    </xf>
    <xf numFmtId="0" fontId="27" fillId="0" borderId="11" xfId="0" applyFont="1" applyBorder="1" applyAlignment="1">
      <alignment horizontal="left" vertical="top" wrapText="1"/>
    </xf>
    <xf numFmtId="0" fontId="30" fillId="0" borderId="7" xfId="0" applyFont="1" applyBorder="1" applyAlignment="1">
      <alignment horizontal="left" vertical="top" wrapText="1"/>
    </xf>
    <xf numFmtId="0" fontId="30" fillId="0" borderId="12" xfId="0" applyFont="1" applyBorder="1" applyAlignment="1">
      <alignment horizontal="left" vertical="top" wrapText="1"/>
    </xf>
    <xf numFmtId="0" fontId="30" fillId="0" borderId="8" xfId="0" applyFont="1" applyBorder="1" applyAlignment="1">
      <alignment horizontal="left" vertical="top" wrapText="1"/>
    </xf>
    <xf numFmtId="0" fontId="30" fillId="0" borderId="11" xfId="0" applyFont="1" applyBorder="1" applyAlignment="1">
      <alignment horizontal="left" vertical="top" wrapText="1"/>
    </xf>
    <xf numFmtId="0" fontId="33" fillId="12" borderId="9" xfId="0" applyFont="1" applyFill="1" applyBorder="1" applyAlignment="1">
      <alignment horizontal="center" vertical="center" wrapText="1" shrinkToFit="1"/>
    </xf>
    <xf numFmtId="0" fontId="33" fillId="12" borderId="2" xfId="0" applyFont="1" applyFill="1" applyBorder="1" applyAlignment="1">
      <alignment horizontal="center" vertical="center" wrapText="1" shrinkToFit="1"/>
    </xf>
    <xf numFmtId="0" fontId="33" fillId="12" borderId="10" xfId="0" applyFont="1" applyFill="1" applyBorder="1" applyAlignment="1">
      <alignment horizontal="center" vertical="center" wrapText="1" shrinkToFit="1"/>
    </xf>
    <xf numFmtId="0" fontId="30" fillId="0" borderId="9" xfId="0" applyFont="1" applyBorder="1" applyAlignment="1" applyProtection="1">
      <alignment vertical="top" wrapText="1"/>
      <protection locked="0"/>
    </xf>
    <xf numFmtId="0" fontId="30" fillId="0" borderId="10" xfId="0" applyFont="1" applyBorder="1" applyAlignment="1" applyProtection="1">
      <alignment vertical="top" wrapText="1"/>
      <protection locked="0"/>
    </xf>
    <xf numFmtId="0" fontId="79" fillId="0" borderId="0" xfId="2" applyFont="1" applyAlignment="1">
      <alignment horizontal="left" wrapText="1"/>
    </xf>
    <xf numFmtId="0" fontId="2" fillId="0" borderId="0" xfId="2" applyFont="1" applyAlignment="1">
      <alignment horizontal="left"/>
    </xf>
    <xf numFmtId="0" fontId="5" fillId="0" borderId="0" xfId="2"/>
    <xf numFmtId="0" fontId="23" fillId="14" borderId="0" xfId="0" applyFont="1" applyFill="1" applyAlignment="1">
      <alignment horizontal="center"/>
    </xf>
    <xf numFmtId="0" fontId="62" fillId="22" borderId="9" xfId="3" applyFont="1" applyFill="1" applyBorder="1" applyAlignment="1">
      <alignment horizontal="right" vertical="center" wrapText="1"/>
    </xf>
    <xf numFmtId="0" fontId="62" fillId="22" borderId="10" xfId="3" applyFont="1" applyFill="1" applyBorder="1" applyAlignment="1">
      <alignment horizontal="right" vertical="center" wrapText="1"/>
    </xf>
    <xf numFmtId="0" fontId="70" fillId="22" borderId="9" xfId="3" applyFont="1" applyFill="1" applyBorder="1" applyAlignment="1" applyProtection="1">
      <alignment horizontal="center" vertical="center" wrapText="1"/>
      <protection locked="0"/>
    </xf>
    <xf numFmtId="0" fontId="70" fillId="22" borderId="10" xfId="3" applyFont="1" applyFill="1" applyBorder="1" applyAlignment="1" applyProtection="1">
      <alignment horizontal="center" vertical="center" wrapText="1"/>
      <protection locked="0"/>
    </xf>
    <xf numFmtId="0" fontId="64" fillId="22" borderId="2" xfId="3" applyFont="1" applyFill="1" applyBorder="1" applyAlignment="1" applyProtection="1">
      <alignment horizontal="center" vertical="top" wrapText="1"/>
      <protection locked="0"/>
    </xf>
    <xf numFmtId="0" fontId="64" fillId="22" borderId="10" xfId="3" applyFont="1" applyFill="1" applyBorder="1" applyAlignment="1" applyProtection="1">
      <alignment horizontal="center" vertical="top" wrapText="1"/>
      <protection locked="0"/>
    </xf>
    <xf numFmtId="0" fontId="64" fillId="22" borderId="9" xfId="3" applyFont="1" applyFill="1" applyBorder="1" applyAlignment="1">
      <alignment horizontal="center" vertical="top" wrapText="1"/>
    </xf>
    <xf numFmtId="0" fontId="64" fillId="22" borderId="10" xfId="3" applyFont="1" applyFill="1" applyBorder="1" applyAlignment="1">
      <alignment horizontal="center" vertical="top" wrapText="1"/>
    </xf>
    <xf numFmtId="0" fontId="62" fillId="22" borderId="9" xfId="3" applyFont="1" applyFill="1" applyBorder="1" applyAlignment="1">
      <alignment horizontal="right" vertical="top" wrapText="1"/>
    </xf>
    <xf numFmtId="0" fontId="62" fillId="22" borderId="10" xfId="3" applyFont="1" applyFill="1" applyBorder="1" applyAlignment="1">
      <alignment horizontal="right" vertical="top" wrapText="1"/>
    </xf>
    <xf numFmtId="0" fontId="64" fillId="22" borderId="8" xfId="3" applyFont="1" applyFill="1" applyBorder="1" applyAlignment="1" applyProtection="1">
      <alignment horizontal="center" vertical="top" wrapText="1"/>
      <protection locked="0"/>
    </xf>
    <xf numFmtId="0" fontId="64" fillId="22" borderId="11" xfId="3" applyFont="1" applyFill="1" applyBorder="1" applyAlignment="1" applyProtection="1">
      <alignment horizontal="center" vertical="top" wrapText="1"/>
      <protection locked="0"/>
    </xf>
    <xf numFmtId="0" fontId="62" fillId="22" borderId="2" xfId="3" applyFont="1" applyFill="1" applyBorder="1" applyAlignment="1">
      <alignment horizontal="right" vertical="center" wrapText="1"/>
    </xf>
    <xf numFmtId="0" fontId="62" fillId="22" borderId="2" xfId="3" applyFont="1" applyFill="1" applyBorder="1" applyAlignment="1">
      <alignment horizontal="right" vertical="top" wrapText="1"/>
    </xf>
    <xf numFmtId="0" fontId="64" fillId="22" borderId="9" xfId="3" applyFont="1" applyFill="1" applyBorder="1" applyAlignment="1" applyProtection="1">
      <alignment horizontal="center" vertical="top" wrapText="1"/>
      <protection locked="0"/>
    </xf>
    <xf numFmtId="0" fontId="62" fillId="0" borderId="9" xfId="3" applyFont="1" applyBorder="1" applyAlignment="1">
      <alignment horizontal="left" vertical="top" wrapText="1"/>
    </xf>
    <xf numFmtId="0" fontId="62" fillId="0" borderId="10" xfId="3" applyFont="1" applyBorder="1" applyAlignment="1">
      <alignment horizontal="left" vertical="top" wrapText="1"/>
    </xf>
    <xf numFmtId="0" fontId="65" fillId="0" borderId="9" xfId="3" applyFont="1" applyBorder="1" applyAlignment="1">
      <alignment horizontal="left" vertical="top" wrapText="1"/>
    </xf>
    <xf numFmtId="0" fontId="65" fillId="0" borderId="10" xfId="3" applyFont="1" applyBorder="1" applyAlignment="1">
      <alignment horizontal="left" vertical="top" wrapText="1"/>
    </xf>
    <xf numFmtId="0" fontId="62" fillId="0" borderId="9" xfId="3" applyFont="1" applyBorder="1" applyAlignment="1">
      <alignment vertical="top" wrapText="1"/>
    </xf>
    <xf numFmtId="0" fontId="62" fillId="0" borderId="10" xfId="3" applyFont="1" applyBorder="1" applyAlignment="1">
      <alignment vertical="top" wrapText="1"/>
    </xf>
    <xf numFmtId="0" fontId="65" fillId="12" borderId="9" xfId="3" applyFont="1" applyFill="1" applyBorder="1" applyAlignment="1">
      <alignment horizontal="center" vertical="top" wrapText="1"/>
    </xf>
    <xf numFmtId="0" fontId="65" fillId="12" borderId="2" xfId="3" applyFont="1" applyFill="1" applyBorder="1" applyAlignment="1">
      <alignment horizontal="center" vertical="top" wrapText="1"/>
    </xf>
    <xf numFmtId="0" fontId="65" fillId="12" borderId="10" xfId="3" applyFont="1" applyFill="1" applyBorder="1" applyAlignment="1">
      <alignment horizontal="center" vertical="top" wrapText="1"/>
    </xf>
    <xf numFmtId="0" fontId="62" fillId="0" borderId="7" xfId="3" applyFont="1" applyBorder="1" applyAlignment="1">
      <alignment horizontal="left" vertical="top" wrapText="1"/>
    </xf>
    <xf numFmtId="0" fontId="62" fillId="0" borderId="12" xfId="3" applyFont="1" applyBorder="1" applyAlignment="1">
      <alignment horizontal="left" vertical="top" wrapText="1"/>
    </xf>
    <xf numFmtId="0" fontId="62" fillId="0" borderId="8" xfId="3" applyFont="1" applyBorder="1" applyAlignment="1">
      <alignment horizontal="left" vertical="top" wrapText="1"/>
    </xf>
    <xf numFmtId="0" fontId="62" fillId="0" borderId="11" xfId="3" applyFont="1" applyBorder="1" applyAlignment="1">
      <alignment horizontal="left" vertical="top" wrapText="1"/>
    </xf>
    <xf numFmtId="0" fontId="65" fillId="0" borderId="7" xfId="3" applyFont="1" applyBorder="1" applyAlignment="1">
      <alignment horizontal="left" vertical="top" wrapText="1"/>
    </xf>
    <xf numFmtId="0" fontId="65" fillId="0" borderId="12" xfId="3" applyFont="1" applyBorder="1" applyAlignment="1">
      <alignment horizontal="left" vertical="top" wrapText="1"/>
    </xf>
    <xf numFmtId="0" fontId="65" fillId="0" borderId="8" xfId="3" applyFont="1" applyBorder="1" applyAlignment="1">
      <alignment horizontal="left" vertical="top" wrapText="1"/>
    </xf>
    <xf numFmtId="0" fontId="65" fillId="0" borderId="11" xfId="3" applyFont="1" applyBorder="1" applyAlignment="1">
      <alignment horizontal="left" vertical="top" wrapText="1"/>
    </xf>
    <xf numFmtId="0" fontId="67" fillId="12" borderId="9" xfId="3" applyFont="1" applyFill="1" applyBorder="1" applyAlignment="1">
      <alignment horizontal="center" vertical="center" wrapText="1" shrinkToFit="1"/>
    </xf>
    <xf numFmtId="0" fontId="67" fillId="12" borderId="2" xfId="3" applyFont="1" applyFill="1" applyBorder="1" applyAlignment="1">
      <alignment horizontal="center" vertical="center" wrapText="1" shrinkToFit="1"/>
    </xf>
    <xf numFmtId="0" fontId="67" fillId="12" borderId="10" xfId="3" applyFont="1" applyFill="1" applyBorder="1" applyAlignment="1">
      <alignment horizontal="center" vertical="center" wrapText="1" shrinkToFit="1"/>
    </xf>
    <xf numFmtId="0" fontId="65" fillId="0" borderId="9" xfId="3" applyFont="1" applyBorder="1" applyAlignment="1" applyProtection="1">
      <alignment vertical="top" wrapText="1"/>
      <protection locked="0"/>
    </xf>
    <xf numFmtId="0" fontId="65" fillId="0" borderId="10" xfId="3" applyFont="1" applyBorder="1" applyAlignment="1" applyProtection="1">
      <alignment vertical="top" wrapText="1"/>
      <protection locked="0"/>
    </xf>
    <xf numFmtId="165" fontId="63" fillId="12" borderId="9" xfId="3" applyNumberFormat="1" applyFont="1" applyFill="1" applyBorder="1" applyAlignment="1" applyProtection="1">
      <alignment horizontal="center" vertical="top" wrapText="1"/>
      <protection locked="0"/>
    </xf>
    <xf numFmtId="165" fontId="63" fillId="12" borderId="2" xfId="3" applyNumberFormat="1" applyFont="1" applyFill="1" applyBorder="1" applyAlignment="1" applyProtection="1">
      <alignment horizontal="center" vertical="top" wrapText="1"/>
      <protection locked="0"/>
    </xf>
    <xf numFmtId="165" fontId="63" fillId="12" borderId="10" xfId="3" applyNumberFormat="1" applyFont="1" applyFill="1" applyBorder="1" applyAlignment="1" applyProtection="1">
      <alignment horizontal="center" vertical="top" wrapText="1"/>
      <protection locked="0"/>
    </xf>
    <xf numFmtId="0" fontId="58" fillId="0" borderId="0" xfId="3" applyFont="1" applyAlignment="1">
      <alignment horizontal="right"/>
    </xf>
    <xf numFmtId="0" fontId="71" fillId="22" borderId="0" xfId="3" applyFont="1" applyFill="1" applyAlignment="1">
      <alignment horizontal="center"/>
    </xf>
    <xf numFmtId="0" fontId="61" fillId="0" borderId="1" xfId="3" applyFont="1" applyBorder="1" applyAlignment="1">
      <alignment horizontal="center" vertical="center"/>
    </xf>
    <xf numFmtId="0" fontId="63" fillId="0" borderId="9" xfId="3" applyFont="1" applyBorder="1" applyAlignment="1">
      <alignment horizontal="left" vertical="top" wrapText="1"/>
    </xf>
    <xf numFmtId="0" fontId="63" fillId="0" borderId="10" xfId="3" applyFont="1" applyBorder="1" applyAlignment="1">
      <alignment horizontal="left" vertical="top" wrapText="1"/>
    </xf>
    <xf numFmtId="0" fontId="63" fillId="12" borderId="9" xfId="3" applyFont="1" applyFill="1" applyBorder="1" applyAlignment="1" applyProtection="1">
      <alignment horizontal="center" vertical="top" wrapText="1"/>
      <protection locked="0"/>
    </xf>
    <xf numFmtId="0" fontId="63" fillId="12" borderId="2" xfId="3" applyFont="1" applyFill="1" applyBorder="1" applyAlignment="1" applyProtection="1">
      <alignment horizontal="center" vertical="top" wrapText="1"/>
      <protection locked="0"/>
    </xf>
    <xf numFmtId="0" fontId="63" fillId="12" borderId="10" xfId="3" applyFont="1" applyFill="1" applyBorder="1" applyAlignment="1" applyProtection="1">
      <alignment horizontal="center" vertical="top" wrapText="1"/>
      <protection locked="0"/>
    </xf>
    <xf numFmtId="0" fontId="42" fillId="20" borderId="0" xfId="0" applyFont="1" applyFill="1" applyAlignment="1">
      <alignment horizontal="center" vertical="top" wrapText="1"/>
    </xf>
    <xf numFmtId="0" fontId="27" fillId="16" borderId="21" xfId="0" applyFont="1" applyFill="1" applyBorder="1" applyAlignment="1">
      <alignment horizontal="right" vertical="top"/>
    </xf>
    <xf numFmtId="0" fontId="27" fillId="16" borderId="22" xfId="0" applyFont="1" applyFill="1" applyBorder="1" applyAlignment="1">
      <alignment horizontal="right" vertical="top"/>
    </xf>
    <xf numFmtId="0" fontId="27" fillId="0" borderId="15" xfId="0" applyFont="1" applyBorder="1" applyAlignment="1">
      <alignment horizontal="right" vertical="top" wrapText="1"/>
    </xf>
    <xf numFmtId="0" fontId="27" fillId="0" borderId="1" xfId="0" applyFont="1" applyBorder="1" applyAlignment="1">
      <alignment horizontal="right" vertical="top" wrapText="1"/>
    </xf>
    <xf numFmtId="0" fontId="27" fillId="0" borderId="0" xfId="0" applyFont="1" applyAlignment="1">
      <alignment horizontal="left" vertical="top" wrapText="1"/>
    </xf>
    <xf numFmtId="0" fontId="29" fillId="0" borderId="15" xfId="0" applyFont="1" applyBorder="1" applyAlignment="1">
      <alignment vertical="top" wrapText="1"/>
    </xf>
    <xf numFmtId="0" fontId="43" fillId="0" borderId="15" xfId="0" applyFont="1" applyBorder="1" applyAlignment="1">
      <alignment vertical="top" wrapText="1"/>
    </xf>
    <xf numFmtId="0" fontId="29" fillId="0" borderId="1" xfId="0" applyFont="1" applyBorder="1" applyAlignment="1">
      <alignment vertical="top" wrapText="1"/>
    </xf>
    <xf numFmtId="0" fontId="43" fillId="0" borderId="1" xfId="0" applyFont="1" applyBorder="1" applyAlignment="1">
      <alignment vertical="top" wrapText="1"/>
    </xf>
    <xf numFmtId="0" fontId="27" fillId="0" borderId="25" xfId="0" applyFont="1" applyBorder="1" applyAlignment="1">
      <alignment horizontal="right" vertical="top"/>
    </xf>
    <xf numFmtId="0" fontId="27" fillId="0" borderId="26" xfId="0" applyFont="1" applyBorder="1" applyAlignment="1">
      <alignment horizontal="right" vertical="top"/>
    </xf>
    <xf numFmtId="0" fontId="45" fillId="0" borderId="0" xfId="0" applyFont="1" applyAlignment="1">
      <alignment horizontal="left" vertical="top" wrapText="1"/>
    </xf>
    <xf numFmtId="0" fontId="29" fillId="0" borderId="15" xfId="0" applyFont="1" applyBorder="1" applyAlignment="1">
      <alignment horizontal="left" vertical="top" wrapText="1"/>
    </xf>
    <xf numFmtId="0" fontId="29" fillId="0" borderId="12" xfId="0" applyFont="1" applyBorder="1" applyAlignment="1">
      <alignment horizontal="left" vertical="top" wrapText="1"/>
    </xf>
    <xf numFmtId="0" fontId="29" fillId="0" borderId="1" xfId="0" applyFont="1" applyBorder="1" applyAlignment="1">
      <alignment horizontal="left" vertical="top" wrapText="1"/>
    </xf>
    <xf numFmtId="0" fontId="29" fillId="0" borderId="11" xfId="0" applyFont="1" applyBorder="1" applyAlignment="1">
      <alignment horizontal="left" vertical="top" wrapText="1"/>
    </xf>
    <xf numFmtId="0" fontId="27" fillId="0" borderId="7" xfId="0" applyFont="1" applyBorder="1" applyAlignment="1">
      <alignment horizontal="right" vertical="top"/>
    </xf>
    <xf numFmtId="0" fontId="27" fillId="0" borderId="15" xfId="0" applyFont="1" applyBorder="1" applyAlignment="1">
      <alignment horizontal="right" vertical="top"/>
    </xf>
    <xf numFmtId="0" fontId="44" fillId="0" borderId="0" xfId="0" applyFont="1" applyAlignment="1">
      <alignment horizontal="left" vertical="top"/>
    </xf>
    <xf numFmtId="0" fontId="31" fillId="0" borderId="0" xfId="0" applyFont="1" applyAlignment="1">
      <alignment horizontal="left" vertical="top"/>
    </xf>
    <xf numFmtId="0" fontId="42" fillId="0" borderId="0" xfId="0" applyFont="1" applyAlignment="1">
      <alignment horizontal="center" vertical="top" wrapText="1"/>
    </xf>
    <xf numFmtId="0" fontId="46" fillId="21" borderId="7" xfId="0" applyFont="1" applyFill="1" applyBorder="1" applyAlignment="1">
      <alignment horizontal="center" vertical="top" wrapText="1"/>
    </xf>
    <xf numFmtId="0" fontId="46" fillId="21" borderId="15" xfId="0" applyFont="1" applyFill="1" applyBorder="1" applyAlignment="1">
      <alignment horizontal="center" vertical="top" wrapText="1"/>
    </xf>
    <xf numFmtId="0" fontId="46" fillId="21" borderId="12" xfId="0" applyFont="1" applyFill="1" applyBorder="1" applyAlignment="1">
      <alignment horizontal="center" vertical="top" wrapText="1"/>
    </xf>
    <xf numFmtId="0" fontId="45" fillId="0" borderId="14" xfId="0" applyFont="1" applyBorder="1" applyAlignment="1">
      <alignment horizontal="left" vertical="top" wrapText="1"/>
    </xf>
    <xf numFmtId="0" fontId="45" fillId="0" borderId="13" xfId="0" applyFont="1" applyBorder="1" applyAlignment="1">
      <alignment horizontal="left" vertical="top" wrapText="1"/>
    </xf>
    <xf numFmtId="0" fontId="27" fillId="20" borderId="8" xfId="0" applyFont="1" applyFill="1" applyBorder="1" applyAlignment="1">
      <alignment horizontal="center" vertical="center" wrapText="1"/>
    </xf>
    <xf numFmtId="0" fontId="27" fillId="20" borderId="1" xfId="0" applyFont="1" applyFill="1" applyBorder="1" applyAlignment="1">
      <alignment horizontal="center" vertical="center" wrapText="1"/>
    </xf>
    <xf numFmtId="0" fontId="27" fillId="20" borderId="11" xfId="0" applyFont="1" applyFill="1" applyBorder="1" applyAlignment="1">
      <alignment horizontal="center" vertical="center" wrapText="1"/>
    </xf>
    <xf numFmtId="0" fontId="76" fillId="0" borderId="14" xfId="0" applyFont="1" applyBorder="1" applyAlignment="1" applyProtection="1">
      <alignment horizontal="center" vertical="top" wrapText="1"/>
      <protection locked="0"/>
    </xf>
    <xf numFmtId="0" fontId="27" fillId="0" borderId="0" xfId="0" applyFont="1" applyAlignment="1" applyProtection="1">
      <alignment horizontal="center" vertical="top" wrapText="1"/>
      <protection locked="0"/>
    </xf>
    <xf numFmtId="0" fontId="41" fillId="0" borderId="0" xfId="0" applyFont="1" applyAlignment="1">
      <alignment horizontal="center" vertical="top" wrapText="1"/>
    </xf>
    <xf numFmtId="0" fontId="27" fillId="0" borderId="1" xfId="0" applyFont="1" applyBorder="1" applyAlignment="1" applyProtection="1">
      <alignment horizontal="left" vertical="top" wrapText="1"/>
      <protection locked="0"/>
    </xf>
    <xf numFmtId="0" fontId="27" fillId="0" borderId="0" xfId="0" applyFont="1" applyAlignment="1">
      <alignment horizontal="right" vertical="top" wrapText="1"/>
    </xf>
    <xf numFmtId="0" fontId="45" fillId="0" borderId="0" xfId="0" applyFont="1" applyAlignment="1">
      <alignment horizontal="justify" vertical="top" wrapText="1"/>
    </xf>
    <xf numFmtId="0" fontId="20" fillId="0" borderId="0" xfId="0" applyFont="1" applyAlignment="1">
      <alignment horizontal="left" vertical="top" wrapText="1"/>
    </xf>
    <xf numFmtId="0" fontId="45" fillId="0" borderId="0" xfId="0" applyFont="1" applyAlignment="1">
      <alignment horizontal="left" vertical="center" wrapText="1"/>
    </xf>
    <xf numFmtId="0" fontId="20" fillId="0" borderId="24" xfId="0" applyFont="1" applyBorder="1" applyAlignment="1">
      <alignment horizontal="center" vertical="center" wrapText="1"/>
    </xf>
    <xf numFmtId="0" fontId="48" fillId="21" borderId="0" xfId="0" applyFont="1" applyFill="1" applyAlignment="1">
      <alignment horizontal="right" vertical="center"/>
    </xf>
    <xf numFmtId="0" fontId="51" fillId="0" borderId="0" xfId="0" applyFont="1" applyAlignment="1">
      <alignment horizontal="left" vertical="center" wrapText="1"/>
    </xf>
    <xf numFmtId="0" fontId="31" fillId="0" borderId="0" xfId="0" applyFont="1" applyAlignment="1">
      <alignment horizontal="left" vertical="center" wrapText="1"/>
    </xf>
    <xf numFmtId="0" fontId="27" fillId="0" borderId="0" xfId="0" applyFont="1" applyAlignment="1">
      <alignment horizontal="center" wrapText="1"/>
    </xf>
    <xf numFmtId="0" fontId="20" fillId="0" borderId="23" xfId="0" applyFont="1" applyBorder="1" applyAlignment="1">
      <alignment horizontal="center" vertical="center" wrapText="1"/>
    </xf>
    <xf numFmtId="0" fontId="27" fillId="0" borderId="0" xfId="0" applyFont="1" applyAlignment="1">
      <alignment horizontal="center"/>
    </xf>
    <xf numFmtId="0" fontId="31" fillId="2" borderId="0" xfId="0" applyFont="1" applyFill="1" applyAlignment="1">
      <alignment vertical="top"/>
    </xf>
    <xf numFmtId="0" fontId="20" fillId="0" borderId="0" xfId="0" applyFont="1" applyAlignment="1">
      <alignment vertical="top"/>
    </xf>
    <xf numFmtId="0" fontId="31" fillId="17" borderId="0" xfId="0" applyFont="1" applyFill="1" applyAlignment="1">
      <alignment horizontal="center" vertical="top" wrapText="1"/>
    </xf>
    <xf numFmtId="0" fontId="31" fillId="17" borderId="0" xfId="0" applyFont="1" applyFill="1" applyAlignment="1">
      <alignment horizontal="center" vertical="top"/>
    </xf>
    <xf numFmtId="0" fontId="17" fillId="0" borderId="0" xfId="0" applyFont="1" applyAlignment="1">
      <alignment horizontal="left"/>
    </xf>
    <xf numFmtId="0" fontId="5" fillId="0" borderId="0" xfId="2" applyFill="1"/>
    <xf numFmtId="0" fontId="62" fillId="0" borderId="0" xfId="2" applyFont="1" applyFill="1" applyAlignment="1">
      <alignment horizontal="center" wrapText="1"/>
    </xf>
    <xf numFmtId="0" fontId="62" fillId="0" borderId="0" xfId="2" applyFont="1" applyFill="1" applyAlignment="1">
      <alignment horizontal="left" wrapText="1"/>
    </xf>
  </cellXfs>
  <cellStyles count="5">
    <cellStyle name="Excel Built-in Normal" xfId="1" xr:uid="{00000000-0005-0000-0000-000000000000}"/>
    <cellStyle name="Hyperlink" xfId="4" builtinId="8"/>
    <cellStyle name="Normal" xfId="0" builtinId="0"/>
    <cellStyle name="Normal 2" xfId="2" xr:uid="{00000000-0005-0000-0000-000003000000}"/>
    <cellStyle name="Normal 3" xfId="3" xr:uid="{00000000-0005-0000-0000-000004000000}"/>
  </cellStyles>
  <dxfs count="8">
    <dxf>
      <font>
        <b/>
        <i/>
        <strike val="0"/>
        <color rgb="FF0000FF"/>
      </font>
    </dxf>
    <dxf>
      <font>
        <b/>
        <i/>
        <strike val="0"/>
        <color rgb="FF0000FF"/>
      </font>
    </dxf>
    <dxf>
      <font>
        <b/>
        <i/>
        <color rgb="FF0000FF"/>
      </font>
    </dxf>
    <dxf>
      <font>
        <b/>
        <i/>
        <color rgb="FF0000FF"/>
      </font>
    </dxf>
    <dxf>
      <font>
        <b/>
        <i/>
        <color rgb="FF0000FF"/>
      </font>
    </dxf>
    <dxf>
      <font>
        <b/>
        <i/>
        <color rgb="FF0000FF"/>
      </font>
    </dxf>
    <dxf>
      <font>
        <b/>
        <i/>
        <strike val="0"/>
        <color rgb="FF0000FF"/>
      </font>
    </dxf>
    <dxf>
      <font>
        <b/>
        <i/>
        <strike val="0"/>
        <color rgb="FF0000FF"/>
      </font>
    </dxf>
  </dxfs>
  <tableStyles count="0" defaultTableStyle="TableStyleMedium9" defaultPivotStyle="PivotStyleLight16"/>
  <colors>
    <mruColors>
      <color rgb="FFDE9AD6"/>
      <color rgb="FFFFFF99"/>
      <color rgb="FFE27878"/>
      <color rgb="FFE5786D"/>
      <color rgb="FFFFFFCC"/>
      <color rgb="FFAD88F8"/>
      <color rgb="FFCDC671"/>
      <color rgb="FFCCFFCC"/>
      <color rgb="FFB19CD6"/>
      <color rgb="FF91E0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18</xdr:row>
          <xdr:rowOff>57150</xdr:rowOff>
        </xdr:from>
        <xdr:to>
          <xdr:col>0</xdr:col>
          <xdr:colOff>676275</xdr:colOff>
          <xdr:row>18</xdr:row>
          <xdr:rowOff>419100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CCCFF">
            <a:alpha val="89999"/>
          </a:srgbClr>
        </a:solidFill>
        <a:ln w="9525" cap="flat" cmpd="sng" algn="ctr">
          <a:solidFill>
            <a:srgbClr val="00008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CCCCFF">
            <a:alpha val="89999"/>
          </a:srgbClr>
        </a:solidFill>
        <a:ln w="9525" cap="flat" cmpd="sng" algn="ctr">
          <a:solidFill>
            <a:srgbClr val="00008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mailto:suetrampoline@aol.com;" TargetMode="External"/><Relationship Id="rId13" Type="http://schemas.openxmlformats.org/officeDocument/2006/relationships/hyperlink" Target="mailto:kangaroos4fun@aol.com" TargetMode="External"/><Relationship Id="rId18" Type="http://schemas.openxmlformats.org/officeDocument/2006/relationships/hyperlink" Target="mailto:info@ultima-tc.club;janhay31@gmail.com" TargetMode="External"/><Relationship Id="rId26" Type="http://schemas.openxmlformats.org/officeDocument/2006/relationships/hyperlink" Target="mailto:hertfordgymnastics@hotmail.co.uk" TargetMode="External"/><Relationship Id="rId3" Type="http://schemas.openxmlformats.org/officeDocument/2006/relationships/hyperlink" Target="mailto:nicki.weller17@gmail.com;trudy.sharman@sky.com" TargetMode="External"/><Relationship Id="rId21" Type="http://schemas.openxmlformats.org/officeDocument/2006/relationships/hyperlink" Target="mailto:info@highspringers.co.uk;highspringers@outlook.com" TargetMode="External"/><Relationship Id="rId7" Type="http://schemas.openxmlformats.org/officeDocument/2006/relationships/hyperlink" Target="mailto:rotations@btinternet.com;p.verdicchio@btinternet.com" TargetMode="External"/><Relationship Id="rId12" Type="http://schemas.openxmlformats.org/officeDocument/2006/relationships/hyperlink" Target="mailto:can_committee@cangaroos.org;coaches@cangaroos.org" TargetMode="External"/><Relationship Id="rId17" Type="http://schemas.openxmlformats.org/officeDocument/2006/relationships/hyperlink" Target="mailto:hbssports@hitchinboys.co.uk;HBSRevolutions@hitchinboys.co.uk" TargetMode="External"/><Relationship Id="rId25" Type="http://schemas.openxmlformats.org/officeDocument/2006/relationships/hyperlink" Target="mailto:susannah.hughes@googlemail.com" TargetMode="External"/><Relationship Id="rId2" Type="http://schemas.openxmlformats.org/officeDocument/2006/relationships/hyperlink" Target="mailto:waveneygym@aol.com;ehutchings7@hotmail.co.uk" TargetMode="External"/><Relationship Id="rId16" Type="http://schemas.openxmlformats.org/officeDocument/2006/relationships/hyperlink" Target="mailto:cambournecomets@gmail.com;hwinter71@btinternet.com" TargetMode="External"/><Relationship Id="rId20" Type="http://schemas.openxmlformats.org/officeDocument/2006/relationships/hyperlink" Target="mailto:zoe@springiton.co.uk;Mail@springiton.co.uk;lex.wilson@outlook.com" TargetMode="External"/><Relationship Id="rId29" Type="http://schemas.openxmlformats.org/officeDocument/2006/relationships/hyperlink" Target="mailto:grayzee79@gmail.com" TargetMode="External"/><Relationship Id="rId1" Type="http://schemas.openxmlformats.org/officeDocument/2006/relationships/hyperlink" Target="mailto:mandabit20@hotmail.co.uk;kirstireeder@live.co.uk" TargetMode="External"/><Relationship Id="rId6" Type="http://schemas.openxmlformats.org/officeDocument/2006/relationships/hyperlink" Target="mailto:kazzacaz@hotmail.com;philipa.das@sky.com" TargetMode="External"/><Relationship Id="rId11" Type="http://schemas.openxmlformats.org/officeDocument/2006/relationships/hyperlink" Target="mailto:suej_flight@msn.com" TargetMode="External"/><Relationship Id="rId24" Type="http://schemas.openxmlformats.org/officeDocument/2006/relationships/hyperlink" Target="mailto:doug@casablancacgt.co.uk" TargetMode="External"/><Relationship Id="rId5" Type="http://schemas.openxmlformats.org/officeDocument/2006/relationships/hyperlink" Target="mailto:levitationhatfield@gmail.com;bouncyamoeba@gmail.com" TargetMode="External"/><Relationship Id="rId15" Type="http://schemas.openxmlformats.org/officeDocument/2006/relationships/hyperlink" Target="mailto:info@colchestergymnastics.com;louise@colchestergymnastics.com" TargetMode="External"/><Relationship Id="rId23" Type="http://schemas.openxmlformats.org/officeDocument/2006/relationships/hyperlink" Target="mailto:aaistrup@yahoo.co.uk" TargetMode="External"/><Relationship Id="rId28" Type="http://schemas.openxmlformats.org/officeDocument/2006/relationships/hyperlink" Target="mailto:headcoach@saltogym.org" TargetMode="External"/><Relationship Id="rId10" Type="http://schemas.openxmlformats.org/officeDocument/2006/relationships/hyperlink" Target="mailto:lucky3687@sky.com" TargetMode="External"/><Relationship Id="rId19" Type="http://schemas.openxmlformats.org/officeDocument/2006/relationships/hyperlink" Target="mailto:committee@brentwood-trampoline.org;coaches@brentwood-trampoline.org;" TargetMode="External"/><Relationship Id="rId4" Type="http://schemas.openxmlformats.org/officeDocument/2006/relationships/hyperlink" Target="mailto:claire41@talktalk.net;cls@sky.com;dimensionstrampolineclub@hotmail.co.uk;charliemussino@gmail.com" TargetMode="External"/><Relationship Id="rId9" Type="http://schemas.openxmlformats.org/officeDocument/2006/relationships/hyperlink" Target="mailto:clive.salmon@btinternet.com;crystelle@crystellemillssmith.co.uk;chattersmatthew1977@gmail.com%20" TargetMode="External"/><Relationship Id="rId14" Type="http://schemas.openxmlformats.org/officeDocument/2006/relationships/hyperlink" Target="mailto:rachel.wacton@gmail.com;Karlygood@hotmail.co.uk" TargetMode="External"/><Relationship Id="rId22" Type="http://schemas.openxmlformats.org/officeDocument/2006/relationships/hyperlink" Target="mailto:levitationhatfield@gmail.com;bouncyamoeba@gmail.com" TargetMode="External"/><Relationship Id="rId27" Type="http://schemas.openxmlformats.org/officeDocument/2006/relationships/hyperlink" Target="mailto:youremail1@domain.com;youremail2@domain.com" TargetMode="External"/><Relationship Id="rId30"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37"/>
  <sheetViews>
    <sheetView tabSelected="1" topLeftCell="A8" zoomScaleNormal="100" workbookViewId="0">
      <selection activeCell="F9" sqref="F9"/>
    </sheetView>
  </sheetViews>
  <sheetFormatPr defaultColWidth="8.83203125" defaultRowHeight="12.3"/>
  <cols>
    <col min="1" max="1" width="8.83203125" style="255"/>
    <col min="2" max="2" width="94.33203125" style="255" customWidth="1"/>
    <col min="3" max="16384" width="8.83203125" style="255"/>
  </cols>
  <sheetData>
    <row r="1" spans="2:2" ht="8.4" customHeight="1"/>
    <row r="2" spans="2:2" ht="34.799999999999997">
      <c r="B2" s="269" t="str">
        <f>CONCATENATE("2025/6 EASTERN REGION Club and Regional Grades Trampoline &amp; DMT Final           ",Entries!G5)</f>
        <v>2025/6 EASTERN REGION Club and Regional Grades Trampoline &amp; DMT Final           19th April 2026</v>
      </c>
    </row>
    <row r="3" spans="2:2" ht="177.3">
      <c r="B3" s="268" t="s">
        <v>530</v>
      </c>
    </row>
    <row r="4" spans="2:2">
      <c r="B4" s="260"/>
    </row>
    <row r="5" spans="2:2" ht="75">
      <c r="B5" s="265" t="s">
        <v>515</v>
      </c>
    </row>
    <row r="6" spans="2:2" s="423" customFormat="1" ht="15">
      <c r="B6" s="424"/>
    </row>
    <row r="7" spans="2:2" s="423" customFormat="1" ht="105">
      <c r="B7" s="425" t="s">
        <v>534</v>
      </c>
    </row>
    <row r="8" spans="2:2">
      <c r="B8" s="256"/>
    </row>
    <row r="9" spans="2:2" ht="409.5">
      <c r="B9" s="256" t="s">
        <v>536</v>
      </c>
    </row>
    <row r="11" spans="2:2" ht="41.7">
      <c r="B11" s="259" t="s">
        <v>499</v>
      </c>
    </row>
    <row r="13" spans="2:2">
      <c r="B13" s="256" t="s">
        <v>505</v>
      </c>
    </row>
    <row r="15" spans="2:2" ht="49.2">
      <c r="B15" s="256" t="s">
        <v>498</v>
      </c>
    </row>
    <row r="17" spans="2:8">
      <c r="B17" s="256" t="s">
        <v>497</v>
      </c>
    </row>
    <row r="19" spans="2:8" ht="24.6">
      <c r="B19" s="256" t="s">
        <v>496</v>
      </c>
    </row>
    <row r="21" spans="2:8">
      <c r="B21" s="256" t="s">
        <v>495</v>
      </c>
    </row>
    <row r="23" spans="2:8">
      <c r="B23" s="321" t="s">
        <v>494</v>
      </c>
      <c r="C23" s="322"/>
      <c r="D23" s="322"/>
      <c r="E23" s="322"/>
      <c r="F23" s="322"/>
      <c r="G23" s="322"/>
      <c r="H23" s="323"/>
    </row>
    <row r="24" spans="2:8">
      <c r="B24" s="258"/>
      <c r="C24" s="257"/>
      <c r="D24" s="257"/>
      <c r="E24" s="257"/>
      <c r="F24" s="257"/>
      <c r="G24" s="257"/>
    </row>
    <row r="25" spans="2:8" ht="61.5">
      <c r="B25" s="256" t="s">
        <v>522</v>
      </c>
    </row>
    <row r="26" spans="2:8">
      <c r="B26" s="256"/>
    </row>
    <row r="27" spans="2:8" ht="30">
      <c r="B27" s="270" t="s">
        <v>523</v>
      </c>
    </row>
    <row r="28" spans="2:8">
      <c r="B28" s="256"/>
    </row>
    <row r="29" spans="2:8" ht="36.9">
      <c r="B29" s="256" t="s">
        <v>493</v>
      </c>
    </row>
    <row r="31" spans="2:8" ht="36.9">
      <c r="B31" s="256" t="s">
        <v>492</v>
      </c>
    </row>
    <row r="33" spans="2:2" ht="24.6">
      <c r="B33" s="256" t="s">
        <v>491</v>
      </c>
    </row>
    <row r="35" spans="2:2">
      <c r="B35" s="256" t="s">
        <v>490</v>
      </c>
    </row>
    <row r="37" spans="2:2" ht="113.65" customHeight="1">
      <c r="B37" s="256" t="s">
        <v>535</v>
      </c>
    </row>
  </sheetData>
  <sheetProtection algorithmName="SHA-512" hashValue="Yr/KgQcnNJPVTdvyWmQv/ZbM7JCOBmD7lfOF6O4OBM9RopmqB9hh9sJ0OGC6HCTRIGrQv327nwi49OM2OH6dAw==" saltValue="rxvxU8XLTC9vdc2D+BmuoA==" spinCount="100000" sheet="1" objects="1" scenarios="1"/>
  <mergeCells count="1">
    <mergeCell ref="B23:H23"/>
  </mergeCell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AC80"/>
  <sheetViews>
    <sheetView workbookViewId="0">
      <selection activeCell="S13" sqref="S13"/>
    </sheetView>
  </sheetViews>
  <sheetFormatPr defaultRowHeight="12.3"/>
  <cols>
    <col min="1" max="1" width="7.71875" style="23" customWidth="1"/>
    <col min="2" max="2" width="7.71875" style="22" customWidth="1"/>
    <col min="3" max="3" width="7.71875" style="23" customWidth="1"/>
    <col min="4" max="4" width="7.71875" style="22" customWidth="1"/>
    <col min="5" max="5" width="7.71875" style="23" customWidth="1"/>
    <col min="6" max="6" width="7.71875" style="27" customWidth="1"/>
    <col min="7" max="7" width="7.71875" style="24" customWidth="1"/>
    <col min="8" max="8" width="7.71875" style="27" customWidth="1"/>
    <col min="9" max="9" width="7.71875" style="23" customWidth="1"/>
    <col min="10" max="10" width="7.71875" style="22" customWidth="1"/>
    <col min="11" max="11" width="7.71875" style="24" customWidth="1"/>
    <col min="12" max="12" width="7.71875" style="27" customWidth="1"/>
    <col min="13" max="13" width="7.71875" style="23" customWidth="1"/>
    <col min="14" max="14" width="7.71875" style="22" customWidth="1"/>
    <col min="15" max="15" width="7.71875" style="24" customWidth="1"/>
    <col min="16" max="16" width="7.71875" style="27" customWidth="1"/>
    <col min="17" max="17" width="7.71875" style="24" customWidth="1"/>
    <col min="18" max="18" width="7.71875" style="27" customWidth="1"/>
    <col min="19" max="19" width="11.5546875" style="27" customWidth="1"/>
    <col min="20" max="20" width="13.71875" style="1" customWidth="1"/>
    <col min="22" max="22" width="11.1640625" customWidth="1"/>
    <col min="23" max="23" width="14.44140625" customWidth="1"/>
    <col min="24" max="24" width="15.83203125" customWidth="1"/>
    <col min="25" max="25" width="13.27734375" customWidth="1"/>
  </cols>
  <sheetData>
    <row r="1" spans="1:29" ht="24" customHeight="1">
      <c r="A1" s="20" t="s">
        <v>270</v>
      </c>
      <c r="B1" s="20" t="s">
        <v>271</v>
      </c>
      <c r="C1" s="20" t="s">
        <v>272</v>
      </c>
      <c r="D1" s="20" t="s">
        <v>273</v>
      </c>
      <c r="E1" s="20" t="s">
        <v>127</v>
      </c>
      <c r="F1" s="20" t="s">
        <v>102</v>
      </c>
      <c r="G1" s="20" t="s">
        <v>101</v>
      </c>
      <c r="H1" s="20"/>
      <c r="I1" s="20" t="s">
        <v>120</v>
      </c>
      <c r="J1" s="20" t="s">
        <v>121</v>
      </c>
      <c r="K1" s="20" t="s">
        <v>123</v>
      </c>
      <c r="L1" s="20" t="s">
        <v>122</v>
      </c>
      <c r="M1" s="20" t="s">
        <v>243</v>
      </c>
      <c r="N1" s="20" t="s">
        <v>244</v>
      </c>
      <c r="O1" s="20" t="s">
        <v>245</v>
      </c>
      <c r="P1" s="20" t="s">
        <v>246</v>
      </c>
      <c r="Q1" s="20"/>
      <c r="R1" s="20"/>
      <c r="S1" s="21" t="s">
        <v>91</v>
      </c>
      <c r="T1" s="30" t="s">
        <v>92</v>
      </c>
      <c r="Z1" s="32"/>
      <c r="AA1" s="32"/>
      <c r="AB1" s="32"/>
      <c r="AC1" s="32"/>
    </row>
    <row r="2" spans="1:29">
      <c r="A2" s="24" t="s">
        <v>93</v>
      </c>
      <c r="B2" s="22" t="s">
        <v>93</v>
      </c>
      <c r="C2" s="24" t="s">
        <v>93</v>
      </c>
      <c r="D2" s="22" t="s">
        <v>93</v>
      </c>
      <c r="E2" s="24" t="s">
        <v>93</v>
      </c>
      <c r="F2" s="22" t="s">
        <v>93</v>
      </c>
      <c r="G2" s="24" t="s">
        <v>93</v>
      </c>
      <c r="H2" s="22"/>
      <c r="I2" s="24" t="s">
        <v>93</v>
      </c>
      <c r="J2" s="22" t="s">
        <v>93</v>
      </c>
      <c r="K2" s="24" t="s">
        <v>93</v>
      </c>
      <c r="L2" s="22" t="s">
        <v>93</v>
      </c>
      <c r="M2" s="24" t="s">
        <v>93</v>
      </c>
      <c r="N2" s="22" t="s">
        <v>93</v>
      </c>
      <c r="O2" s="24" t="s">
        <v>93</v>
      </c>
      <c r="P2" s="22" t="s">
        <v>93</v>
      </c>
      <c r="R2" s="22"/>
      <c r="S2" s="22" t="s">
        <v>93</v>
      </c>
      <c r="T2" s="1">
        <v>2</v>
      </c>
      <c r="Z2" s="38" t="s">
        <v>277</v>
      </c>
      <c r="AA2" s="34"/>
      <c r="AB2" s="33"/>
      <c r="AC2" s="34"/>
    </row>
    <row r="3" spans="1:29">
      <c r="A3" s="23" t="s">
        <v>93</v>
      </c>
      <c r="B3" s="22" t="s">
        <v>93</v>
      </c>
      <c r="C3" s="24" t="s">
        <v>93</v>
      </c>
      <c r="D3" s="22" t="s">
        <v>93</v>
      </c>
      <c r="E3" s="24" t="s">
        <v>93</v>
      </c>
      <c r="F3" s="22" t="s">
        <v>93</v>
      </c>
      <c r="G3" s="24" t="s">
        <v>93</v>
      </c>
      <c r="H3" s="22"/>
      <c r="I3" s="24" t="s">
        <v>93</v>
      </c>
      <c r="J3" s="22" t="s">
        <v>93</v>
      </c>
      <c r="K3" s="24" t="s">
        <v>93</v>
      </c>
      <c r="L3" s="22" t="s">
        <v>93</v>
      </c>
      <c r="M3" s="24" t="s">
        <v>93</v>
      </c>
      <c r="N3" s="22" t="s">
        <v>93</v>
      </c>
      <c r="O3" s="24" t="s">
        <v>93</v>
      </c>
      <c r="P3" s="22" t="s">
        <v>93</v>
      </c>
      <c r="R3" s="22"/>
      <c r="S3" s="22" t="s">
        <v>93</v>
      </c>
      <c r="T3" s="1">
        <v>3</v>
      </c>
      <c r="Z3" s="38" t="s">
        <v>276</v>
      </c>
      <c r="AA3" s="34"/>
      <c r="AB3" s="33"/>
      <c r="AC3" s="34"/>
    </row>
    <row r="4" spans="1:29">
      <c r="A4" s="23" t="s">
        <v>93</v>
      </c>
      <c r="B4" s="22" t="s">
        <v>93</v>
      </c>
      <c r="C4" s="24" t="s">
        <v>93</v>
      </c>
      <c r="D4" s="22" t="s">
        <v>93</v>
      </c>
      <c r="E4" s="24" t="s">
        <v>93</v>
      </c>
      <c r="F4" s="22" t="s">
        <v>93</v>
      </c>
      <c r="G4" s="24" t="s">
        <v>93</v>
      </c>
      <c r="H4" s="22"/>
      <c r="I4" s="24" t="s">
        <v>93</v>
      </c>
      <c r="J4" s="22" t="s">
        <v>93</v>
      </c>
      <c r="K4" s="24" t="s">
        <v>93</v>
      </c>
      <c r="L4" s="22" t="s">
        <v>93</v>
      </c>
      <c r="M4" s="24" t="s">
        <v>93</v>
      </c>
      <c r="N4" s="22" t="s">
        <v>93</v>
      </c>
      <c r="O4" s="24" t="s">
        <v>93</v>
      </c>
      <c r="P4" s="22" t="s">
        <v>93</v>
      </c>
      <c r="R4" s="22"/>
      <c r="S4" s="22" t="s">
        <v>93</v>
      </c>
      <c r="T4" s="1">
        <v>4</v>
      </c>
      <c r="U4" s="31" t="s">
        <v>119</v>
      </c>
      <c r="Z4" s="38" t="s">
        <v>275</v>
      </c>
      <c r="AA4" s="34"/>
      <c r="AB4" s="33"/>
      <c r="AC4" s="34"/>
    </row>
    <row r="5" spans="1:29">
      <c r="A5" s="23" t="s">
        <v>93</v>
      </c>
      <c r="B5" s="22" t="s">
        <v>93</v>
      </c>
      <c r="C5" s="24" t="s">
        <v>93</v>
      </c>
      <c r="D5" s="22" t="s">
        <v>93</v>
      </c>
      <c r="E5" s="24" t="s">
        <v>93</v>
      </c>
      <c r="F5" s="22" t="s">
        <v>93</v>
      </c>
      <c r="G5" s="24" t="s">
        <v>93</v>
      </c>
      <c r="H5" s="22"/>
      <c r="I5" s="24" t="s">
        <v>93</v>
      </c>
      <c r="J5" s="22" t="s">
        <v>93</v>
      </c>
      <c r="K5" s="24" t="s">
        <v>93</v>
      </c>
      <c r="L5" s="22" t="s">
        <v>93</v>
      </c>
      <c r="M5" s="24" t="s">
        <v>93</v>
      </c>
      <c r="N5" s="22" t="s">
        <v>93</v>
      </c>
      <c r="O5" s="24" t="s">
        <v>93</v>
      </c>
      <c r="P5" s="22" t="s">
        <v>93</v>
      </c>
      <c r="R5" s="22"/>
      <c r="S5" s="22" t="s">
        <v>93</v>
      </c>
      <c r="T5" s="1">
        <v>5</v>
      </c>
      <c r="U5" s="20"/>
      <c r="Z5" s="38" t="s">
        <v>230</v>
      </c>
      <c r="AA5" s="34"/>
      <c r="AB5" s="33"/>
      <c r="AC5" s="34"/>
    </row>
    <row r="6" spans="1:29">
      <c r="A6" s="23" t="s">
        <v>93</v>
      </c>
      <c r="B6" s="22" t="s">
        <v>93</v>
      </c>
      <c r="C6" s="23" t="s">
        <v>93</v>
      </c>
      <c r="D6" s="22" t="s">
        <v>93</v>
      </c>
      <c r="E6" s="24" t="s">
        <v>93</v>
      </c>
      <c r="F6" s="22" t="s">
        <v>93</v>
      </c>
      <c r="G6" s="24" t="s">
        <v>93</v>
      </c>
      <c r="H6" s="22"/>
      <c r="I6" s="24" t="s">
        <v>93</v>
      </c>
      <c r="J6" s="22" t="s">
        <v>93</v>
      </c>
      <c r="K6" s="24" t="s">
        <v>93</v>
      </c>
      <c r="L6" s="22" t="s">
        <v>93</v>
      </c>
      <c r="M6" s="24" t="s">
        <v>93</v>
      </c>
      <c r="N6" s="22" t="s">
        <v>93</v>
      </c>
      <c r="O6" s="24" t="s">
        <v>93</v>
      </c>
      <c r="P6" s="22" t="s">
        <v>93</v>
      </c>
      <c r="Q6" s="28"/>
      <c r="R6" s="26"/>
      <c r="S6" s="22" t="s">
        <v>93</v>
      </c>
      <c r="T6" s="1">
        <v>6</v>
      </c>
      <c r="U6" s="20"/>
      <c r="Z6" s="38" t="s">
        <v>136</v>
      </c>
      <c r="AA6" s="34"/>
      <c r="AB6" s="33"/>
      <c r="AC6" s="34"/>
    </row>
    <row r="7" spans="1:29">
      <c r="A7" s="23" t="s">
        <v>93</v>
      </c>
      <c r="B7" s="22" t="s">
        <v>93</v>
      </c>
      <c r="C7" s="153" t="s">
        <v>104</v>
      </c>
      <c r="D7" s="153" t="s">
        <v>104</v>
      </c>
      <c r="E7" s="153" t="s">
        <v>104</v>
      </c>
      <c r="F7" s="154" t="s">
        <v>104</v>
      </c>
      <c r="G7" s="153" t="s">
        <v>104</v>
      </c>
      <c r="H7" s="26"/>
      <c r="I7" s="153" t="s">
        <v>242</v>
      </c>
      <c r="J7" s="154" t="s">
        <v>242</v>
      </c>
      <c r="K7" s="153" t="s">
        <v>242</v>
      </c>
      <c r="L7" s="154" t="s">
        <v>242</v>
      </c>
      <c r="M7" s="153" t="s">
        <v>242</v>
      </c>
      <c r="N7" s="154" t="s">
        <v>242</v>
      </c>
      <c r="O7" s="153" t="s">
        <v>242</v>
      </c>
      <c r="P7" s="154" t="s">
        <v>242</v>
      </c>
      <c r="Q7" s="28"/>
      <c r="R7" s="26"/>
      <c r="S7" s="29" t="s">
        <v>104</v>
      </c>
      <c r="T7" s="1">
        <v>7</v>
      </c>
      <c r="U7" s="20" t="s">
        <v>270</v>
      </c>
      <c r="Z7" s="38" t="s">
        <v>137</v>
      </c>
      <c r="AA7" s="34"/>
      <c r="AB7" s="34"/>
      <c r="AC7" s="34"/>
    </row>
    <row r="8" spans="1:29">
      <c r="A8" s="23" t="s">
        <v>93</v>
      </c>
      <c r="B8" s="22" t="s">
        <v>93</v>
      </c>
      <c r="C8" s="153" t="s">
        <v>104</v>
      </c>
      <c r="D8" s="153" t="s">
        <v>104</v>
      </c>
      <c r="E8" s="153" t="s">
        <v>104</v>
      </c>
      <c r="F8" s="154" t="s">
        <v>104</v>
      </c>
      <c r="G8" s="153" t="s">
        <v>104</v>
      </c>
      <c r="H8" s="26"/>
      <c r="I8" s="153" t="s">
        <v>242</v>
      </c>
      <c r="J8" s="154" t="s">
        <v>242</v>
      </c>
      <c r="K8" s="153" t="s">
        <v>242</v>
      </c>
      <c r="L8" s="154" t="s">
        <v>242</v>
      </c>
      <c r="M8" s="153" t="s">
        <v>242</v>
      </c>
      <c r="N8" s="154" t="s">
        <v>242</v>
      </c>
      <c r="O8" s="153" t="s">
        <v>242</v>
      </c>
      <c r="P8" s="154" t="s">
        <v>242</v>
      </c>
      <c r="Q8" s="28"/>
      <c r="R8" s="26"/>
      <c r="S8" s="29" t="s">
        <v>104</v>
      </c>
      <c r="T8" s="1">
        <v>8</v>
      </c>
      <c r="U8" s="20" t="s">
        <v>271</v>
      </c>
      <c r="Z8" s="38" t="s">
        <v>138</v>
      </c>
      <c r="AA8" s="34"/>
      <c r="AB8" s="34"/>
      <c r="AC8" s="34"/>
    </row>
    <row r="9" spans="1:29">
      <c r="A9" s="23" t="s">
        <v>93</v>
      </c>
      <c r="B9" s="26" t="s">
        <v>105</v>
      </c>
      <c r="C9" s="28" t="s">
        <v>105</v>
      </c>
      <c r="D9" s="26" t="s">
        <v>105</v>
      </c>
      <c r="E9" s="28" t="s">
        <v>105</v>
      </c>
      <c r="F9" s="26" t="s">
        <v>105</v>
      </c>
      <c r="G9" s="28" t="s">
        <v>105</v>
      </c>
      <c r="H9" s="26"/>
      <c r="I9" s="28" t="s">
        <v>242</v>
      </c>
      <c r="J9" s="26" t="s">
        <v>242</v>
      </c>
      <c r="K9" s="28" t="s">
        <v>242</v>
      </c>
      <c r="L9" s="26" t="s">
        <v>242</v>
      </c>
      <c r="M9" s="28" t="s">
        <v>242</v>
      </c>
      <c r="N9" s="26" t="s">
        <v>242</v>
      </c>
      <c r="O9" s="28" t="s">
        <v>242</v>
      </c>
      <c r="P9" s="26" t="s">
        <v>242</v>
      </c>
      <c r="Q9" s="28"/>
      <c r="R9" s="26"/>
      <c r="S9" s="29" t="s">
        <v>105</v>
      </c>
      <c r="T9" s="1">
        <v>9</v>
      </c>
      <c r="U9" s="20" t="s">
        <v>272</v>
      </c>
      <c r="Z9" s="38" t="s">
        <v>139</v>
      </c>
      <c r="AA9" s="34"/>
      <c r="AB9" s="34"/>
      <c r="AC9" s="34"/>
    </row>
    <row r="10" spans="1:29">
      <c r="A10" s="28" t="s">
        <v>274</v>
      </c>
      <c r="B10" s="26" t="s">
        <v>105</v>
      </c>
      <c r="C10" s="28" t="s">
        <v>105</v>
      </c>
      <c r="D10" s="26" t="s">
        <v>105</v>
      </c>
      <c r="E10" s="28" t="s">
        <v>105</v>
      </c>
      <c r="F10" s="26" t="s">
        <v>105</v>
      </c>
      <c r="G10" s="28" t="s">
        <v>105</v>
      </c>
      <c r="H10" s="26"/>
      <c r="I10" s="28" t="s">
        <v>242</v>
      </c>
      <c r="J10" s="26" t="s">
        <v>242</v>
      </c>
      <c r="K10" s="28" t="s">
        <v>242</v>
      </c>
      <c r="L10" s="26" t="s">
        <v>242</v>
      </c>
      <c r="M10" s="28" t="s">
        <v>242</v>
      </c>
      <c r="N10" s="26" t="s">
        <v>242</v>
      </c>
      <c r="O10" s="28" t="s">
        <v>242</v>
      </c>
      <c r="P10" s="26" t="s">
        <v>242</v>
      </c>
      <c r="Q10" s="28"/>
      <c r="R10" s="26"/>
      <c r="S10" s="29" t="s">
        <v>105</v>
      </c>
      <c r="T10" s="1">
        <v>10</v>
      </c>
      <c r="U10" s="20" t="s">
        <v>273</v>
      </c>
      <c r="Z10" s="38" t="s">
        <v>140</v>
      </c>
      <c r="AA10" s="34"/>
      <c r="AB10" s="34"/>
      <c r="AC10" s="34"/>
    </row>
    <row r="11" spans="1:29">
      <c r="A11" s="28" t="s">
        <v>106</v>
      </c>
      <c r="B11" s="26" t="s">
        <v>106</v>
      </c>
      <c r="C11" s="28" t="s">
        <v>106</v>
      </c>
      <c r="D11" s="26" t="s">
        <v>106</v>
      </c>
      <c r="E11" s="28" t="s">
        <v>106</v>
      </c>
      <c r="F11" s="26" t="s">
        <v>106</v>
      </c>
      <c r="G11" s="28" t="s">
        <v>106</v>
      </c>
      <c r="H11" s="26"/>
      <c r="I11" s="28" t="s">
        <v>242</v>
      </c>
      <c r="J11" s="26" t="s">
        <v>242</v>
      </c>
      <c r="K11" s="28" t="s">
        <v>242</v>
      </c>
      <c r="L11" s="26" t="s">
        <v>242</v>
      </c>
      <c r="M11" s="28" t="s">
        <v>242</v>
      </c>
      <c r="N11" s="26" t="s">
        <v>242</v>
      </c>
      <c r="O11" s="28" t="s">
        <v>242</v>
      </c>
      <c r="P11" s="26" t="s">
        <v>242</v>
      </c>
      <c r="Q11" s="28"/>
      <c r="R11" s="26"/>
      <c r="S11" s="29" t="s">
        <v>106</v>
      </c>
      <c r="T11" s="1">
        <v>11</v>
      </c>
      <c r="U11" s="20" t="s">
        <v>127</v>
      </c>
      <c r="Z11" s="38" t="s">
        <v>141</v>
      </c>
      <c r="AA11" s="34"/>
      <c r="AB11" s="34"/>
      <c r="AC11" s="34"/>
    </row>
    <row r="12" spans="1:29">
      <c r="A12" s="28" t="s">
        <v>106</v>
      </c>
      <c r="B12" s="26" t="s">
        <v>106</v>
      </c>
      <c r="C12" s="28" t="s">
        <v>106</v>
      </c>
      <c r="D12" s="26" t="s">
        <v>106</v>
      </c>
      <c r="E12" s="28" t="s">
        <v>106</v>
      </c>
      <c r="F12" s="26" t="s">
        <v>106</v>
      </c>
      <c r="G12" s="28" t="s">
        <v>106</v>
      </c>
      <c r="H12" s="26"/>
      <c r="I12" s="28" t="s">
        <v>242</v>
      </c>
      <c r="J12" s="26" t="s">
        <v>242</v>
      </c>
      <c r="K12" s="28" t="s">
        <v>242</v>
      </c>
      <c r="L12" s="26" t="s">
        <v>242</v>
      </c>
      <c r="M12" s="28" t="s">
        <v>242</v>
      </c>
      <c r="N12" s="26" t="s">
        <v>242</v>
      </c>
      <c r="O12" s="28" t="s">
        <v>242</v>
      </c>
      <c r="P12" s="26" t="s">
        <v>242</v>
      </c>
      <c r="Q12" s="28"/>
      <c r="R12" s="26"/>
      <c r="S12" s="29" t="s">
        <v>106</v>
      </c>
      <c r="T12" s="1">
        <v>12</v>
      </c>
      <c r="U12" s="20" t="s">
        <v>102</v>
      </c>
      <c r="Z12" s="38" t="s">
        <v>142</v>
      </c>
      <c r="AA12" s="34"/>
      <c r="AB12" s="34"/>
      <c r="AC12" s="34"/>
    </row>
    <row r="13" spans="1:29">
      <c r="A13" s="28" t="s">
        <v>107</v>
      </c>
      <c r="B13" s="26" t="s">
        <v>107</v>
      </c>
      <c r="C13" s="28" t="s">
        <v>107</v>
      </c>
      <c r="D13" s="26" t="s">
        <v>240</v>
      </c>
      <c r="E13" s="28" t="s">
        <v>107</v>
      </c>
      <c r="F13" s="26" t="s">
        <v>107</v>
      </c>
      <c r="G13" s="28" t="s">
        <v>107</v>
      </c>
      <c r="H13" s="26"/>
      <c r="I13" s="28" t="s">
        <v>242</v>
      </c>
      <c r="J13" s="26" t="s">
        <v>242</v>
      </c>
      <c r="K13" s="28" t="s">
        <v>242</v>
      </c>
      <c r="L13" s="26" t="s">
        <v>242</v>
      </c>
      <c r="M13" s="28" t="s">
        <v>242</v>
      </c>
      <c r="N13" s="26" t="s">
        <v>242</v>
      </c>
      <c r="O13" s="28" t="s">
        <v>242</v>
      </c>
      <c r="P13" s="26" t="s">
        <v>242</v>
      </c>
      <c r="Q13" s="28"/>
      <c r="R13" s="26"/>
      <c r="S13" s="29" t="s">
        <v>240</v>
      </c>
      <c r="T13" s="1">
        <v>13</v>
      </c>
      <c r="U13" s="20" t="s">
        <v>101</v>
      </c>
      <c r="Z13" s="38" t="s">
        <v>143</v>
      </c>
      <c r="AA13" s="34"/>
      <c r="AB13" s="34"/>
      <c r="AC13" s="34"/>
    </row>
    <row r="14" spans="1:29">
      <c r="A14" s="28" t="s">
        <v>107</v>
      </c>
      <c r="B14" s="26" t="s">
        <v>107</v>
      </c>
      <c r="C14" s="28" t="s">
        <v>107</v>
      </c>
      <c r="D14" s="26" t="s">
        <v>240</v>
      </c>
      <c r="E14" s="28" t="s">
        <v>107</v>
      </c>
      <c r="F14" s="26" t="s">
        <v>107</v>
      </c>
      <c r="G14" s="28" t="s">
        <v>107</v>
      </c>
      <c r="H14" s="26"/>
      <c r="I14" s="28" t="s">
        <v>242</v>
      </c>
      <c r="J14" s="26" t="s">
        <v>242</v>
      </c>
      <c r="K14" s="28" t="s">
        <v>242</v>
      </c>
      <c r="L14" s="26" t="s">
        <v>242</v>
      </c>
      <c r="M14" s="28" t="s">
        <v>242</v>
      </c>
      <c r="N14" s="26" t="s">
        <v>242</v>
      </c>
      <c r="O14" s="28" t="s">
        <v>242</v>
      </c>
      <c r="P14" s="26" t="s">
        <v>242</v>
      </c>
      <c r="Q14" s="28"/>
      <c r="R14" s="26"/>
      <c r="S14" s="29" t="s">
        <v>240</v>
      </c>
      <c r="T14" s="1">
        <v>14</v>
      </c>
      <c r="U14" s="20" t="s">
        <v>120</v>
      </c>
      <c r="Z14" s="38" t="s">
        <v>144</v>
      </c>
      <c r="AA14" s="34"/>
      <c r="AB14" s="34"/>
      <c r="AC14" s="34"/>
    </row>
    <row r="15" spans="1:29">
      <c r="A15" s="28" t="s">
        <v>108</v>
      </c>
      <c r="B15" s="26" t="s">
        <v>109</v>
      </c>
      <c r="C15" s="28" t="s">
        <v>109</v>
      </c>
      <c r="D15" s="26" t="s">
        <v>240</v>
      </c>
      <c r="E15" s="28" t="s">
        <v>109</v>
      </c>
      <c r="F15" s="26" t="s">
        <v>109</v>
      </c>
      <c r="G15" s="28" t="s">
        <v>109</v>
      </c>
      <c r="H15" s="26"/>
      <c r="I15" s="28" t="s">
        <v>109</v>
      </c>
      <c r="J15" s="26" t="s">
        <v>109</v>
      </c>
      <c r="K15" s="28" t="s">
        <v>109</v>
      </c>
      <c r="L15" s="26" t="s">
        <v>109</v>
      </c>
      <c r="M15" s="28" t="s">
        <v>109</v>
      </c>
      <c r="N15" s="26" t="s">
        <v>109</v>
      </c>
      <c r="O15" s="28" t="s">
        <v>109</v>
      </c>
      <c r="P15" s="26" t="s">
        <v>109</v>
      </c>
      <c r="Q15" s="28"/>
      <c r="R15" s="26"/>
      <c r="S15" s="29" t="s">
        <v>240</v>
      </c>
      <c r="T15" s="1">
        <v>15</v>
      </c>
      <c r="U15" s="20" t="s">
        <v>121</v>
      </c>
      <c r="Z15" s="38" t="s">
        <v>145</v>
      </c>
      <c r="AA15" s="34"/>
      <c r="AB15" s="34"/>
      <c r="AC15" s="34"/>
    </row>
    <row r="16" spans="1:29">
      <c r="A16" s="28" t="s">
        <v>108</v>
      </c>
      <c r="B16" s="26" t="s">
        <v>109</v>
      </c>
      <c r="C16" s="28" t="s">
        <v>109</v>
      </c>
      <c r="D16" s="26" t="s">
        <v>240</v>
      </c>
      <c r="E16" s="28" t="s">
        <v>109</v>
      </c>
      <c r="F16" s="26" t="s">
        <v>109</v>
      </c>
      <c r="G16" s="28" t="s">
        <v>109</v>
      </c>
      <c r="H16" s="26"/>
      <c r="I16" s="28" t="s">
        <v>109</v>
      </c>
      <c r="J16" s="26" t="s">
        <v>109</v>
      </c>
      <c r="K16" s="28" t="s">
        <v>109</v>
      </c>
      <c r="L16" s="26" t="s">
        <v>109</v>
      </c>
      <c r="M16" s="28" t="s">
        <v>109</v>
      </c>
      <c r="N16" s="26" t="s">
        <v>109</v>
      </c>
      <c r="O16" s="28" t="s">
        <v>109</v>
      </c>
      <c r="P16" s="26" t="s">
        <v>109</v>
      </c>
      <c r="Q16" s="28"/>
      <c r="R16" s="26"/>
      <c r="S16" s="29" t="s">
        <v>240</v>
      </c>
      <c r="T16" s="1">
        <v>16</v>
      </c>
      <c r="U16" s="20" t="s">
        <v>123</v>
      </c>
      <c r="Z16" s="38" t="s">
        <v>146</v>
      </c>
      <c r="AA16" s="34"/>
      <c r="AB16" s="34"/>
      <c r="AC16" s="34"/>
    </row>
    <row r="17" spans="1:29">
      <c r="A17" s="28" t="s">
        <v>103</v>
      </c>
      <c r="B17" s="26" t="s">
        <v>109</v>
      </c>
      <c r="C17" s="28" t="s">
        <v>109</v>
      </c>
      <c r="D17" s="26" t="s">
        <v>240</v>
      </c>
      <c r="E17" s="28" t="s">
        <v>109</v>
      </c>
      <c r="F17" s="26" t="s">
        <v>109</v>
      </c>
      <c r="G17" s="28" t="s">
        <v>109</v>
      </c>
      <c r="H17" s="26"/>
      <c r="I17" s="28" t="s">
        <v>109</v>
      </c>
      <c r="J17" s="26" t="s">
        <v>109</v>
      </c>
      <c r="K17" s="28" t="s">
        <v>109</v>
      </c>
      <c r="L17" s="26" t="s">
        <v>109</v>
      </c>
      <c r="M17" s="28" t="s">
        <v>109</v>
      </c>
      <c r="N17" s="26" t="s">
        <v>109</v>
      </c>
      <c r="O17" s="28" t="s">
        <v>109</v>
      </c>
      <c r="P17" s="26" t="s">
        <v>109</v>
      </c>
      <c r="Q17" s="28"/>
      <c r="R17" s="26"/>
      <c r="S17" s="29" t="s">
        <v>240</v>
      </c>
      <c r="T17" s="1">
        <v>17</v>
      </c>
      <c r="U17" s="20" t="s">
        <v>122</v>
      </c>
      <c r="Z17" s="38" t="s">
        <v>147</v>
      </c>
      <c r="AA17" s="34"/>
      <c r="AB17" s="34"/>
      <c r="AC17" s="34"/>
    </row>
    <row r="18" spans="1:29">
      <c r="A18" s="28" t="s">
        <v>103</v>
      </c>
      <c r="B18" s="26" t="s">
        <v>109</v>
      </c>
      <c r="C18" s="28" t="s">
        <v>109</v>
      </c>
      <c r="D18" s="26" t="s">
        <v>241</v>
      </c>
      <c r="E18" s="28" t="s">
        <v>109</v>
      </c>
      <c r="F18" s="26" t="s">
        <v>109</v>
      </c>
      <c r="G18" s="28" t="s">
        <v>109</v>
      </c>
      <c r="H18" s="26"/>
      <c r="I18" s="28" t="s">
        <v>109</v>
      </c>
      <c r="J18" s="26" t="s">
        <v>109</v>
      </c>
      <c r="K18" s="28" t="s">
        <v>109</v>
      </c>
      <c r="L18" s="26" t="s">
        <v>109</v>
      </c>
      <c r="M18" s="28" t="s">
        <v>109</v>
      </c>
      <c r="N18" s="26" t="s">
        <v>109</v>
      </c>
      <c r="O18" s="28" t="s">
        <v>109</v>
      </c>
      <c r="P18" s="26" t="s">
        <v>109</v>
      </c>
      <c r="Q18" s="28"/>
      <c r="R18" s="26"/>
      <c r="S18" s="29" t="s">
        <v>241</v>
      </c>
      <c r="T18" s="1">
        <v>18</v>
      </c>
      <c r="U18" s="20" t="s">
        <v>243</v>
      </c>
      <c r="Z18" s="38" t="s">
        <v>148</v>
      </c>
      <c r="AA18" s="34"/>
      <c r="AB18" s="34"/>
      <c r="AC18" s="34"/>
    </row>
    <row r="19" spans="1:29">
      <c r="A19" s="28" t="s">
        <v>103</v>
      </c>
      <c r="B19" s="26" t="s">
        <v>109</v>
      </c>
      <c r="C19" s="28" t="s">
        <v>109</v>
      </c>
      <c r="D19" s="26" t="s">
        <v>241</v>
      </c>
      <c r="E19" s="28" t="s">
        <v>109</v>
      </c>
      <c r="F19" s="26" t="s">
        <v>109</v>
      </c>
      <c r="G19" s="28" t="s">
        <v>109</v>
      </c>
      <c r="H19" s="26"/>
      <c r="I19" s="28" t="s">
        <v>109</v>
      </c>
      <c r="J19" s="26" t="s">
        <v>109</v>
      </c>
      <c r="K19" s="28" t="s">
        <v>109</v>
      </c>
      <c r="L19" s="26" t="s">
        <v>109</v>
      </c>
      <c r="M19" s="28" t="s">
        <v>109</v>
      </c>
      <c r="N19" s="26" t="s">
        <v>109</v>
      </c>
      <c r="O19" s="28" t="s">
        <v>109</v>
      </c>
      <c r="P19" s="26" t="s">
        <v>109</v>
      </c>
      <c r="Q19" s="28"/>
      <c r="R19" s="26"/>
      <c r="S19" s="29" t="s">
        <v>241</v>
      </c>
      <c r="T19" s="1">
        <v>19</v>
      </c>
      <c r="U19" s="20" t="s">
        <v>244</v>
      </c>
      <c r="Z19" s="38" t="s">
        <v>149</v>
      </c>
      <c r="AA19" s="34"/>
      <c r="AB19" s="34"/>
      <c r="AC19" s="34"/>
    </row>
    <row r="20" spans="1:29">
      <c r="A20" s="28" t="s">
        <v>103</v>
      </c>
      <c r="B20" s="26" t="s">
        <v>109</v>
      </c>
      <c r="C20" s="28" t="s">
        <v>109</v>
      </c>
      <c r="D20" s="26" t="s">
        <v>241</v>
      </c>
      <c r="E20" s="28" t="s">
        <v>109</v>
      </c>
      <c r="F20" s="26" t="s">
        <v>109</v>
      </c>
      <c r="G20" s="28" t="s">
        <v>109</v>
      </c>
      <c r="H20" s="26"/>
      <c r="I20" s="28" t="s">
        <v>109</v>
      </c>
      <c r="J20" s="26" t="s">
        <v>109</v>
      </c>
      <c r="K20" s="28" t="s">
        <v>109</v>
      </c>
      <c r="L20" s="26" t="s">
        <v>109</v>
      </c>
      <c r="M20" s="28" t="s">
        <v>109</v>
      </c>
      <c r="N20" s="26" t="s">
        <v>109</v>
      </c>
      <c r="O20" s="28" t="s">
        <v>109</v>
      </c>
      <c r="P20" s="26" t="s">
        <v>109</v>
      </c>
      <c r="Q20" s="28"/>
      <c r="R20" s="26"/>
      <c r="S20" s="29" t="s">
        <v>241</v>
      </c>
      <c r="T20" s="1">
        <v>20</v>
      </c>
      <c r="U20" s="20" t="s">
        <v>245</v>
      </c>
      <c r="Z20" s="38" t="s">
        <v>150</v>
      </c>
      <c r="AA20" s="34"/>
      <c r="AB20" s="34"/>
      <c r="AC20" s="34"/>
    </row>
    <row r="21" spans="1:29">
      <c r="A21" s="28" t="s">
        <v>103</v>
      </c>
      <c r="B21" s="26" t="s">
        <v>109</v>
      </c>
      <c r="C21" s="28" t="s">
        <v>109</v>
      </c>
      <c r="D21" s="26" t="s">
        <v>241</v>
      </c>
      <c r="E21" s="28" t="s">
        <v>109</v>
      </c>
      <c r="F21" s="26" t="s">
        <v>109</v>
      </c>
      <c r="G21" s="28" t="s">
        <v>109</v>
      </c>
      <c r="H21" s="26"/>
      <c r="I21" s="28" t="s">
        <v>109</v>
      </c>
      <c r="J21" s="26" t="s">
        <v>109</v>
      </c>
      <c r="K21" s="28" t="s">
        <v>109</v>
      </c>
      <c r="L21" s="26" t="s">
        <v>109</v>
      </c>
      <c r="M21" s="28" t="s">
        <v>109</v>
      </c>
      <c r="N21" s="26" t="s">
        <v>109</v>
      </c>
      <c r="O21" s="28" t="s">
        <v>109</v>
      </c>
      <c r="P21" s="26" t="s">
        <v>109</v>
      </c>
      <c r="Q21" s="28"/>
      <c r="R21" s="26"/>
      <c r="S21" s="29" t="s">
        <v>241</v>
      </c>
      <c r="T21" s="1">
        <v>21</v>
      </c>
      <c r="U21" s="20" t="s">
        <v>246</v>
      </c>
      <c r="Z21" s="38" t="s">
        <v>151</v>
      </c>
      <c r="AA21" s="34"/>
      <c r="AB21" s="34"/>
      <c r="AC21" s="34"/>
    </row>
    <row r="22" spans="1:29">
      <c r="A22" s="28" t="s">
        <v>103</v>
      </c>
      <c r="B22" s="26" t="s">
        <v>109</v>
      </c>
      <c r="C22" s="28" t="s">
        <v>109</v>
      </c>
      <c r="D22" s="26" t="s">
        <v>241</v>
      </c>
      <c r="E22" s="28" t="s">
        <v>109</v>
      </c>
      <c r="F22" s="26" t="s">
        <v>109</v>
      </c>
      <c r="G22" s="28" t="s">
        <v>109</v>
      </c>
      <c r="H22" s="26"/>
      <c r="I22" s="28" t="s">
        <v>109</v>
      </c>
      <c r="J22" s="26" t="s">
        <v>109</v>
      </c>
      <c r="K22" s="28" t="s">
        <v>109</v>
      </c>
      <c r="L22" s="26" t="s">
        <v>109</v>
      </c>
      <c r="M22" s="28" t="s">
        <v>109</v>
      </c>
      <c r="N22" s="26" t="s">
        <v>109</v>
      </c>
      <c r="O22" s="28" t="s">
        <v>109</v>
      </c>
      <c r="P22" s="26" t="s">
        <v>109</v>
      </c>
      <c r="Q22" s="28"/>
      <c r="R22" s="26"/>
      <c r="S22" s="29" t="s">
        <v>241</v>
      </c>
      <c r="T22" s="1">
        <v>22</v>
      </c>
      <c r="U22" s="20"/>
      <c r="Z22" s="38" t="s">
        <v>152</v>
      </c>
      <c r="AA22" s="34"/>
      <c r="AB22" s="34"/>
      <c r="AC22" s="34"/>
    </row>
    <row r="23" spans="1:29">
      <c r="A23" s="28" t="s">
        <v>103</v>
      </c>
      <c r="B23" s="26" t="s">
        <v>109</v>
      </c>
      <c r="C23" s="28" t="s">
        <v>109</v>
      </c>
      <c r="D23" s="26" t="s">
        <v>241</v>
      </c>
      <c r="E23" s="28" t="s">
        <v>109</v>
      </c>
      <c r="F23" s="26" t="s">
        <v>109</v>
      </c>
      <c r="G23" s="28" t="s">
        <v>109</v>
      </c>
      <c r="H23" s="26"/>
      <c r="I23" s="28" t="s">
        <v>109</v>
      </c>
      <c r="J23" s="26" t="s">
        <v>109</v>
      </c>
      <c r="K23" s="28" t="s">
        <v>109</v>
      </c>
      <c r="L23" s="26" t="s">
        <v>109</v>
      </c>
      <c r="M23" s="28" t="s">
        <v>109</v>
      </c>
      <c r="N23" s="26" t="s">
        <v>109</v>
      </c>
      <c r="O23" s="28" t="s">
        <v>109</v>
      </c>
      <c r="P23" s="26" t="s">
        <v>109</v>
      </c>
      <c r="Q23" s="28"/>
      <c r="R23" s="26"/>
      <c r="S23" s="29" t="s">
        <v>241</v>
      </c>
      <c r="T23" s="1">
        <v>23</v>
      </c>
      <c r="U23" s="20"/>
      <c r="Z23" s="38" t="s">
        <v>153</v>
      </c>
      <c r="AA23" s="34"/>
      <c r="AB23" s="34"/>
      <c r="AC23" s="34"/>
    </row>
    <row r="24" spans="1:29">
      <c r="A24" s="28" t="s">
        <v>103</v>
      </c>
      <c r="B24" s="26" t="s">
        <v>109</v>
      </c>
      <c r="C24" s="28" t="s">
        <v>109</v>
      </c>
      <c r="D24" s="26" t="s">
        <v>241</v>
      </c>
      <c r="E24" s="28" t="s">
        <v>109</v>
      </c>
      <c r="F24" s="26" t="s">
        <v>109</v>
      </c>
      <c r="G24" s="28" t="s">
        <v>109</v>
      </c>
      <c r="H24" s="26"/>
      <c r="I24" s="28" t="s">
        <v>109</v>
      </c>
      <c r="J24" s="26" t="s">
        <v>109</v>
      </c>
      <c r="K24" s="28" t="s">
        <v>109</v>
      </c>
      <c r="L24" s="26" t="s">
        <v>109</v>
      </c>
      <c r="M24" s="28" t="s">
        <v>109</v>
      </c>
      <c r="N24" s="26" t="s">
        <v>109</v>
      </c>
      <c r="O24" s="28" t="s">
        <v>109</v>
      </c>
      <c r="P24" s="26" t="s">
        <v>109</v>
      </c>
      <c r="Q24" s="28"/>
      <c r="R24" s="26"/>
      <c r="S24" s="29" t="s">
        <v>241</v>
      </c>
      <c r="T24" s="1">
        <v>24</v>
      </c>
      <c r="U24" s="20"/>
      <c r="Z24" s="38" t="s">
        <v>154</v>
      </c>
      <c r="AA24" s="34"/>
      <c r="AB24" s="34"/>
      <c r="AC24" s="34"/>
    </row>
    <row r="25" spans="1:29">
      <c r="A25" s="28" t="s">
        <v>103</v>
      </c>
      <c r="B25" s="26" t="s">
        <v>109</v>
      </c>
      <c r="C25" s="28" t="s">
        <v>109</v>
      </c>
      <c r="D25" s="26" t="s">
        <v>241</v>
      </c>
      <c r="E25" s="28" t="s">
        <v>109</v>
      </c>
      <c r="F25" s="26" t="s">
        <v>109</v>
      </c>
      <c r="G25" s="28" t="s">
        <v>109</v>
      </c>
      <c r="H25" s="26"/>
      <c r="I25" s="28" t="s">
        <v>109</v>
      </c>
      <c r="J25" s="26" t="s">
        <v>109</v>
      </c>
      <c r="K25" s="28" t="s">
        <v>109</v>
      </c>
      <c r="L25" s="26" t="s">
        <v>109</v>
      </c>
      <c r="M25" s="28" t="s">
        <v>109</v>
      </c>
      <c r="N25" s="26" t="s">
        <v>109</v>
      </c>
      <c r="O25" s="28" t="s">
        <v>109</v>
      </c>
      <c r="P25" s="26" t="s">
        <v>109</v>
      </c>
      <c r="Q25" s="28"/>
      <c r="R25" s="26"/>
      <c r="S25" s="29" t="s">
        <v>241</v>
      </c>
      <c r="T25" s="1">
        <v>25</v>
      </c>
      <c r="U25" s="20"/>
      <c r="Z25" s="38" t="s">
        <v>155</v>
      </c>
      <c r="AA25" s="34"/>
      <c r="AB25" s="34"/>
      <c r="AC25" s="34"/>
    </row>
    <row r="26" spans="1:29">
      <c r="A26" s="28" t="s">
        <v>103</v>
      </c>
      <c r="B26" s="26" t="s">
        <v>109</v>
      </c>
      <c r="C26" s="28" t="s">
        <v>109</v>
      </c>
      <c r="D26" s="26" t="s">
        <v>241</v>
      </c>
      <c r="E26" s="28" t="s">
        <v>109</v>
      </c>
      <c r="F26" s="26" t="s">
        <v>109</v>
      </c>
      <c r="G26" s="28" t="s">
        <v>109</v>
      </c>
      <c r="H26" s="26"/>
      <c r="I26" s="28" t="s">
        <v>109</v>
      </c>
      <c r="J26" s="26" t="s">
        <v>109</v>
      </c>
      <c r="K26" s="28" t="s">
        <v>109</v>
      </c>
      <c r="L26" s="26" t="s">
        <v>109</v>
      </c>
      <c r="M26" s="28" t="s">
        <v>109</v>
      </c>
      <c r="N26" s="26" t="s">
        <v>109</v>
      </c>
      <c r="O26" s="28" t="s">
        <v>109</v>
      </c>
      <c r="P26" s="26" t="s">
        <v>109</v>
      </c>
      <c r="Q26" s="28"/>
      <c r="R26" s="26"/>
      <c r="S26" s="29" t="s">
        <v>241</v>
      </c>
      <c r="T26" s="1">
        <v>26</v>
      </c>
      <c r="U26" s="20"/>
      <c r="Z26" s="38" t="s">
        <v>156</v>
      </c>
      <c r="AA26" s="34"/>
      <c r="AB26" s="34"/>
      <c r="AC26" s="34"/>
    </row>
    <row r="27" spans="1:29">
      <c r="A27" s="28" t="s">
        <v>103</v>
      </c>
      <c r="B27" s="26" t="s">
        <v>109</v>
      </c>
      <c r="C27" s="28" t="s">
        <v>109</v>
      </c>
      <c r="D27" s="26" t="s">
        <v>241</v>
      </c>
      <c r="E27" s="28" t="s">
        <v>109</v>
      </c>
      <c r="F27" s="26" t="s">
        <v>109</v>
      </c>
      <c r="G27" s="28" t="s">
        <v>109</v>
      </c>
      <c r="H27" s="26"/>
      <c r="I27" s="28" t="s">
        <v>109</v>
      </c>
      <c r="J27" s="26" t="s">
        <v>109</v>
      </c>
      <c r="K27" s="28" t="s">
        <v>109</v>
      </c>
      <c r="L27" s="26" t="s">
        <v>109</v>
      </c>
      <c r="M27" s="28" t="s">
        <v>109</v>
      </c>
      <c r="N27" s="26" t="s">
        <v>109</v>
      </c>
      <c r="O27" s="28" t="s">
        <v>109</v>
      </c>
      <c r="P27" s="26" t="s">
        <v>109</v>
      </c>
      <c r="Q27" s="28"/>
      <c r="R27" s="26"/>
      <c r="S27" s="29" t="s">
        <v>241</v>
      </c>
      <c r="T27" s="1">
        <v>27</v>
      </c>
      <c r="U27" s="20"/>
      <c r="Z27" s="38" t="s">
        <v>157</v>
      </c>
      <c r="AA27" s="34"/>
      <c r="AB27" s="34"/>
      <c r="AC27" s="34"/>
    </row>
    <row r="28" spans="1:29">
      <c r="A28" s="28" t="s">
        <v>103</v>
      </c>
      <c r="B28" s="26" t="s">
        <v>109</v>
      </c>
      <c r="C28" s="28" t="s">
        <v>109</v>
      </c>
      <c r="D28" s="26" t="s">
        <v>241</v>
      </c>
      <c r="E28" s="28" t="s">
        <v>109</v>
      </c>
      <c r="F28" s="26" t="s">
        <v>109</v>
      </c>
      <c r="G28" s="28" t="s">
        <v>109</v>
      </c>
      <c r="H28" s="26"/>
      <c r="I28" s="28" t="s">
        <v>109</v>
      </c>
      <c r="J28" s="26" t="s">
        <v>109</v>
      </c>
      <c r="K28" s="28" t="s">
        <v>109</v>
      </c>
      <c r="L28" s="26" t="s">
        <v>109</v>
      </c>
      <c r="M28" s="28" t="s">
        <v>109</v>
      </c>
      <c r="N28" s="26" t="s">
        <v>109</v>
      </c>
      <c r="O28" s="28" t="s">
        <v>109</v>
      </c>
      <c r="P28" s="26" t="s">
        <v>109</v>
      </c>
      <c r="Q28" s="28"/>
      <c r="R28" s="26"/>
      <c r="S28" s="29" t="s">
        <v>241</v>
      </c>
      <c r="T28" s="1">
        <v>28</v>
      </c>
      <c r="U28" s="20"/>
      <c r="Z28" s="38" t="s">
        <v>158</v>
      </c>
      <c r="AA28" s="34"/>
      <c r="AB28" s="34"/>
      <c r="AC28" s="34"/>
    </row>
    <row r="29" spans="1:29">
      <c r="A29" s="28" t="s">
        <v>103</v>
      </c>
      <c r="B29" s="26" t="s">
        <v>109</v>
      </c>
      <c r="C29" s="28" t="s">
        <v>109</v>
      </c>
      <c r="D29" s="26" t="s">
        <v>241</v>
      </c>
      <c r="E29" s="28" t="s">
        <v>109</v>
      </c>
      <c r="F29" s="26" t="s">
        <v>109</v>
      </c>
      <c r="G29" s="28" t="s">
        <v>109</v>
      </c>
      <c r="H29" s="26"/>
      <c r="I29" s="28" t="s">
        <v>109</v>
      </c>
      <c r="J29" s="26" t="s">
        <v>109</v>
      </c>
      <c r="K29" s="28" t="s">
        <v>109</v>
      </c>
      <c r="L29" s="26" t="s">
        <v>109</v>
      </c>
      <c r="M29" s="28" t="s">
        <v>109</v>
      </c>
      <c r="N29" s="26" t="s">
        <v>109</v>
      </c>
      <c r="O29" s="28" t="s">
        <v>109</v>
      </c>
      <c r="P29" s="26" t="s">
        <v>109</v>
      </c>
      <c r="Q29" s="28"/>
      <c r="R29" s="26"/>
      <c r="S29" s="29" t="s">
        <v>241</v>
      </c>
      <c r="T29" s="1">
        <v>29</v>
      </c>
      <c r="U29" s="20"/>
      <c r="Z29" s="38" t="s">
        <v>159</v>
      </c>
      <c r="AA29" s="34"/>
      <c r="AB29" s="34"/>
      <c r="AC29" s="34"/>
    </row>
    <row r="30" spans="1:29">
      <c r="A30" s="28" t="s">
        <v>103</v>
      </c>
      <c r="B30" s="26" t="s">
        <v>109</v>
      </c>
      <c r="C30" s="28" t="s">
        <v>109</v>
      </c>
      <c r="D30" s="26" t="s">
        <v>241</v>
      </c>
      <c r="E30" s="28" t="s">
        <v>109</v>
      </c>
      <c r="F30" s="26" t="s">
        <v>109</v>
      </c>
      <c r="G30" s="28" t="s">
        <v>109</v>
      </c>
      <c r="H30" s="26"/>
      <c r="I30" s="28" t="s">
        <v>109</v>
      </c>
      <c r="J30" s="26" t="s">
        <v>109</v>
      </c>
      <c r="K30" s="28" t="s">
        <v>109</v>
      </c>
      <c r="L30" s="26" t="s">
        <v>109</v>
      </c>
      <c r="M30" s="28" t="s">
        <v>109</v>
      </c>
      <c r="N30" s="26" t="s">
        <v>109</v>
      </c>
      <c r="O30" s="28" t="s">
        <v>109</v>
      </c>
      <c r="P30" s="26" t="s">
        <v>109</v>
      </c>
      <c r="Q30" s="28"/>
      <c r="R30" s="26"/>
      <c r="S30" s="29" t="s">
        <v>241</v>
      </c>
      <c r="T30" s="1">
        <v>30</v>
      </c>
      <c r="Z30" s="38" t="s">
        <v>160</v>
      </c>
      <c r="AA30" s="34"/>
      <c r="AB30" s="34"/>
      <c r="AC30" s="34"/>
    </row>
    <row r="31" spans="1:29">
      <c r="A31" s="28" t="s">
        <v>103</v>
      </c>
      <c r="B31" s="26" t="s">
        <v>109</v>
      </c>
      <c r="C31" s="28" t="s">
        <v>109</v>
      </c>
      <c r="D31" s="26" t="s">
        <v>241</v>
      </c>
      <c r="E31" s="28" t="s">
        <v>109</v>
      </c>
      <c r="F31" s="26" t="s">
        <v>109</v>
      </c>
      <c r="G31" s="28" t="s">
        <v>109</v>
      </c>
      <c r="H31" s="26"/>
      <c r="I31" s="28" t="s">
        <v>109</v>
      </c>
      <c r="J31" s="26" t="s">
        <v>109</v>
      </c>
      <c r="K31" s="28" t="s">
        <v>109</v>
      </c>
      <c r="L31" s="26" t="s">
        <v>109</v>
      </c>
      <c r="M31" s="28" t="s">
        <v>109</v>
      </c>
      <c r="N31" s="26" t="s">
        <v>109</v>
      </c>
      <c r="O31" s="28" t="s">
        <v>109</v>
      </c>
      <c r="P31" s="26" t="s">
        <v>109</v>
      </c>
      <c r="Q31" s="28"/>
      <c r="R31" s="26"/>
      <c r="S31" s="29" t="s">
        <v>241</v>
      </c>
      <c r="T31" s="1">
        <v>31</v>
      </c>
      <c r="Z31" s="38" t="s">
        <v>161</v>
      </c>
      <c r="AA31" s="34"/>
      <c r="AB31" s="34"/>
      <c r="AC31" s="34"/>
    </row>
    <row r="32" spans="1:29">
      <c r="A32" s="28" t="s">
        <v>103</v>
      </c>
      <c r="B32" s="26" t="s">
        <v>109</v>
      </c>
      <c r="C32" s="28" t="s">
        <v>109</v>
      </c>
      <c r="D32" s="26" t="s">
        <v>241</v>
      </c>
      <c r="E32" s="28" t="s">
        <v>109</v>
      </c>
      <c r="F32" s="26" t="s">
        <v>109</v>
      </c>
      <c r="G32" s="28" t="s">
        <v>109</v>
      </c>
      <c r="H32" s="26"/>
      <c r="I32" s="28" t="s">
        <v>109</v>
      </c>
      <c r="J32" s="26" t="s">
        <v>109</v>
      </c>
      <c r="K32" s="28" t="s">
        <v>109</v>
      </c>
      <c r="L32" s="26" t="s">
        <v>109</v>
      </c>
      <c r="M32" s="28" t="s">
        <v>109</v>
      </c>
      <c r="N32" s="26" t="s">
        <v>109</v>
      </c>
      <c r="O32" s="28" t="s">
        <v>109</v>
      </c>
      <c r="P32" s="26" t="s">
        <v>109</v>
      </c>
      <c r="Q32" s="28"/>
      <c r="R32" s="26"/>
      <c r="S32" s="29" t="s">
        <v>241</v>
      </c>
      <c r="T32" s="1">
        <v>32</v>
      </c>
      <c r="Z32" s="38" t="s">
        <v>162</v>
      </c>
      <c r="AA32" s="34"/>
      <c r="AB32" s="34"/>
      <c r="AC32" s="34"/>
    </row>
    <row r="33" spans="1:29">
      <c r="A33" s="28" t="s">
        <v>103</v>
      </c>
      <c r="B33" s="26" t="s">
        <v>109</v>
      </c>
      <c r="C33" s="28" t="s">
        <v>109</v>
      </c>
      <c r="D33" s="26" t="s">
        <v>241</v>
      </c>
      <c r="E33" s="28" t="s">
        <v>109</v>
      </c>
      <c r="F33" s="26" t="s">
        <v>109</v>
      </c>
      <c r="G33" s="28" t="s">
        <v>109</v>
      </c>
      <c r="H33" s="26"/>
      <c r="I33" s="28" t="s">
        <v>109</v>
      </c>
      <c r="J33" s="26" t="s">
        <v>109</v>
      </c>
      <c r="K33" s="28" t="s">
        <v>109</v>
      </c>
      <c r="L33" s="26" t="s">
        <v>109</v>
      </c>
      <c r="M33" s="28" t="s">
        <v>109</v>
      </c>
      <c r="N33" s="26" t="s">
        <v>109</v>
      </c>
      <c r="O33" s="28" t="s">
        <v>109</v>
      </c>
      <c r="P33" s="26" t="s">
        <v>109</v>
      </c>
      <c r="Q33" s="28"/>
      <c r="R33" s="26"/>
      <c r="S33" s="29" t="s">
        <v>241</v>
      </c>
      <c r="T33" s="1">
        <v>33</v>
      </c>
      <c r="Z33" s="38" t="s">
        <v>163</v>
      </c>
      <c r="AA33" s="34"/>
      <c r="AB33" s="34"/>
      <c r="AC33" s="34"/>
    </row>
    <row r="34" spans="1:29">
      <c r="A34" s="28" t="s">
        <v>103</v>
      </c>
      <c r="B34" s="26" t="s">
        <v>109</v>
      </c>
      <c r="C34" s="28" t="s">
        <v>109</v>
      </c>
      <c r="D34" s="26" t="s">
        <v>241</v>
      </c>
      <c r="E34" s="28" t="s">
        <v>109</v>
      </c>
      <c r="F34" s="26" t="s">
        <v>109</v>
      </c>
      <c r="G34" s="28" t="s">
        <v>109</v>
      </c>
      <c r="H34" s="26"/>
      <c r="I34" s="28" t="s">
        <v>109</v>
      </c>
      <c r="J34" s="26" t="s">
        <v>109</v>
      </c>
      <c r="K34" s="28" t="s">
        <v>109</v>
      </c>
      <c r="L34" s="26" t="s">
        <v>109</v>
      </c>
      <c r="M34" s="28" t="s">
        <v>109</v>
      </c>
      <c r="N34" s="26" t="s">
        <v>109</v>
      </c>
      <c r="O34" s="28" t="s">
        <v>109</v>
      </c>
      <c r="P34" s="26" t="s">
        <v>109</v>
      </c>
      <c r="Q34" s="28"/>
      <c r="R34" s="26"/>
      <c r="S34" s="29" t="s">
        <v>241</v>
      </c>
      <c r="T34" s="1">
        <v>34</v>
      </c>
      <c r="W34" s="36"/>
      <c r="Z34" s="38" t="s">
        <v>164</v>
      </c>
      <c r="AA34" s="34"/>
      <c r="AB34" s="34"/>
      <c r="AC34" s="34"/>
    </row>
    <row r="35" spans="1:29">
      <c r="A35" s="28" t="s">
        <v>103</v>
      </c>
      <c r="B35" s="26" t="s">
        <v>109</v>
      </c>
      <c r="C35" s="28" t="s">
        <v>109</v>
      </c>
      <c r="D35" s="26" t="s">
        <v>241</v>
      </c>
      <c r="E35" s="28" t="s">
        <v>109</v>
      </c>
      <c r="F35" s="26" t="s">
        <v>109</v>
      </c>
      <c r="G35" s="28" t="s">
        <v>109</v>
      </c>
      <c r="H35" s="26"/>
      <c r="I35" s="28" t="s">
        <v>109</v>
      </c>
      <c r="J35" s="26" t="s">
        <v>109</v>
      </c>
      <c r="K35" s="28" t="s">
        <v>109</v>
      </c>
      <c r="L35" s="26" t="s">
        <v>109</v>
      </c>
      <c r="M35" s="28" t="s">
        <v>109</v>
      </c>
      <c r="N35" s="26" t="s">
        <v>109</v>
      </c>
      <c r="O35" s="28" t="s">
        <v>109</v>
      </c>
      <c r="P35" s="26" t="s">
        <v>109</v>
      </c>
      <c r="Q35" s="28"/>
      <c r="R35" s="26"/>
      <c r="S35" s="29" t="s">
        <v>241</v>
      </c>
      <c r="T35" s="1">
        <v>35</v>
      </c>
      <c r="Z35" s="38" t="s">
        <v>165</v>
      </c>
      <c r="AA35" s="34"/>
      <c r="AB35" s="34"/>
      <c r="AC35" s="34"/>
    </row>
    <row r="36" spans="1:29">
      <c r="A36" s="28" t="s">
        <v>103</v>
      </c>
      <c r="B36" s="26" t="s">
        <v>109</v>
      </c>
      <c r="C36" s="28" t="s">
        <v>109</v>
      </c>
      <c r="D36" s="26" t="s">
        <v>241</v>
      </c>
      <c r="E36" s="28" t="s">
        <v>109</v>
      </c>
      <c r="F36" s="26" t="s">
        <v>109</v>
      </c>
      <c r="G36" s="28" t="s">
        <v>109</v>
      </c>
      <c r="H36" s="26"/>
      <c r="I36" s="28" t="s">
        <v>109</v>
      </c>
      <c r="J36" s="26" t="s">
        <v>109</v>
      </c>
      <c r="K36" s="28" t="s">
        <v>109</v>
      </c>
      <c r="L36" s="26" t="s">
        <v>109</v>
      </c>
      <c r="M36" s="28" t="s">
        <v>109</v>
      </c>
      <c r="N36" s="26" t="s">
        <v>109</v>
      </c>
      <c r="O36" s="28" t="s">
        <v>109</v>
      </c>
      <c r="P36" s="26" t="s">
        <v>109</v>
      </c>
      <c r="Q36" s="28"/>
      <c r="R36" s="26"/>
      <c r="S36" s="29" t="s">
        <v>241</v>
      </c>
      <c r="T36" s="1">
        <v>36</v>
      </c>
      <c r="Z36" s="38" t="s">
        <v>166</v>
      </c>
      <c r="AA36" s="34"/>
      <c r="AB36" s="34"/>
      <c r="AC36" s="34"/>
    </row>
    <row r="37" spans="1:29">
      <c r="A37" s="28" t="s">
        <v>103</v>
      </c>
      <c r="B37" s="26" t="s">
        <v>109</v>
      </c>
      <c r="C37" s="28" t="s">
        <v>109</v>
      </c>
      <c r="D37" s="26" t="s">
        <v>241</v>
      </c>
      <c r="E37" s="28" t="s">
        <v>109</v>
      </c>
      <c r="F37" s="26" t="s">
        <v>109</v>
      </c>
      <c r="G37" s="28" t="s">
        <v>109</v>
      </c>
      <c r="H37" s="26"/>
      <c r="I37" s="28" t="s">
        <v>109</v>
      </c>
      <c r="J37" s="26" t="s">
        <v>109</v>
      </c>
      <c r="K37" s="28" t="s">
        <v>109</v>
      </c>
      <c r="L37" s="26" t="s">
        <v>109</v>
      </c>
      <c r="M37" s="28" t="s">
        <v>109</v>
      </c>
      <c r="N37" s="26" t="s">
        <v>109</v>
      </c>
      <c r="O37" s="28" t="s">
        <v>109</v>
      </c>
      <c r="P37" s="26" t="s">
        <v>109</v>
      </c>
      <c r="Q37" s="28"/>
      <c r="R37" s="26"/>
      <c r="S37" s="29" t="s">
        <v>241</v>
      </c>
      <c r="T37" s="1">
        <v>37</v>
      </c>
      <c r="W37" s="37"/>
      <c r="Z37" s="38" t="s">
        <v>167</v>
      </c>
      <c r="AA37" s="34"/>
      <c r="AB37" s="34"/>
      <c r="AC37" s="34"/>
    </row>
    <row r="38" spans="1:29">
      <c r="A38" s="28" t="s">
        <v>103</v>
      </c>
      <c r="B38" s="26" t="s">
        <v>109</v>
      </c>
      <c r="C38" s="28" t="s">
        <v>109</v>
      </c>
      <c r="D38" s="26" t="s">
        <v>241</v>
      </c>
      <c r="E38" s="28" t="s">
        <v>109</v>
      </c>
      <c r="F38" s="26" t="s">
        <v>109</v>
      </c>
      <c r="G38" s="28" t="s">
        <v>109</v>
      </c>
      <c r="H38" s="26"/>
      <c r="I38" s="28" t="s">
        <v>109</v>
      </c>
      <c r="J38" s="26" t="s">
        <v>109</v>
      </c>
      <c r="K38" s="28" t="s">
        <v>109</v>
      </c>
      <c r="L38" s="26" t="s">
        <v>109</v>
      </c>
      <c r="M38" s="28" t="s">
        <v>109</v>
      </c>
      <c r="N38" s="26" t="s">
        <v>109</v>
      </c>
      <c r="O38" s="28" t="s">
        <v>109</v>
      </c>
      <c r="P38" s="26" t="s">
        <v>109</v>
      </c>
      <c r="Q38" s="28"/>
      <c r="R38" s="26"/>
      <c r="S38" s="29" t="s">
        <v>241</v>
      </c>
      <c r="T38" s="1">
        <v>38</v>
      </c>
      <c r="Z38" s="38" t="s">
        <v>168</v>
      </c>
      <c r="AA38" s="34"/>
      <c r="AB38" s="34"/>
      <c r="AC38" s="34"/>
    </row>
    <row r="39" spans="1:29">
      <c r="A39" s="28" t="s">
        <v>103</v>
      </c>
      <c r="B39" s="26" t="s">
        <v>109</v>
      </c>
      <c r="C39" s="28" t="s">
        <v>109</v>
      </c>
      <c r="D39" s="26" t="s">
        <v>241</v>
      </c>
      <c r="E39" s="28" t="s">
        <v>109</v>
      </c>
      <c r="F39" s="26" t="s">
        <v>109</v>
      </c>
      <c r="G39" s="28" t="s">
        <v>109</v>
      </c>
      <c r="H39" s="26"/>
      <c r="I39" s="28" t="s">
        <v>109</v>
      </c>
      <c r="J39" s="26" t="s">
        <v>109</v>
      </c>
      <c r="K39" s="28" t="s">
        <v>109</v>
      </c>
      <c r="L39" s="26" t="s">
        <v>109</v>
      </c>
      <c r="M39" s="28" t="s">
        <v>109</v>
      </c>
      <c r="N39" s="26" t="s">
        <v>109</v>
      </c>
      <c r="O39" s="28" t="s">
        <v>109</v>
      </c>
      <c r="P39" s="26" t="s">
        <v>109</v>
      </c>
      <c r="Q39" s="28"/>
      <c r="R39" s="26"/>
      <c r="S39" s="29" t="s">
        <v>241</v>
      </c>
      <c r="T39" s="1">
        <v>39</v>
      </c>
      <c r="Z39" s="38" t="s">
        <v>169</v>
      </c>
      <c r="AA39" s="34"/>
      <c r="AB39" s="34"/>
      <c r="AC39" s="34"/>
    </row>
    <row r="40" spans="1:29">
      <c r="A40" s="28" t="s">
        <v>103</v>
      </c>
      <c r="B40" s="26" t="s">
        <v>109</v>
      </c>
      <c r="C40" s="28" t="s">
        <v>109</v>
      </c>
      <c r="D40" s="26" t="s">
        <v>241</v>
      </c>
      <c r="E40" s="28" t="s">
        <v>109</v>
      </c>
      <c r="F40" s="26" t="s">
        <v>109</v>
      </c>
      <c r="G40" s="28" t="s">
        <v>109</v>
      </c>
      <c r="H40" s="26"/>
      <c r="I40" s="28" t="s">
        <v>109</v>
      </c>
      <c r="J40" s="26" t="s">
        <v>109</v>
      </c>
      <c r="K40" s="28" t="s">
        <v>109</v>
      </c>
      <c r="L40" s="26" t="s">
        <v>109</v>
      </c>
      <c r="M40" s="28" t="s">
        <v>109</v>
      </c>
      <c r="N40" s="26" t="s">
        <v>109</v>
      </c>
      <c r="O40" s="28" t="s">
        <v>109</v>
      </c>
      <c r="P40" s="26" t="s">
        <v>109</v>
      </c>
      <c r="Q40" s="28"/>
      <c r="R40" s="26"/>
      <c r="S40" s="29" t="s">
        <v>241</v>
      </c>
      <c r="T40" s="1">
        <v>40</v>
      </c>
      <c r="Z40" s="38" t="s">
        <v>170</v>
      </c>
      <c r="AA40" s="34"/>
      <c r="AB40" s="34"/>
      <c r="AC40" s="34"/>
    </row>
    <row r="41" spans="1:29">
      <c r="A41" s="28" t="s">
        <v>103</v>
      </c>
      <c r="B41" s="26" t="s">
        <v>109</v>
      </c>
      <c r="C41" s="28" t="s">
        <v>109</v>
      </c>
      <c r="D41" s="26" t="s">
        <v>241</v>
      </c>
      <c r="E41" s="28" t="s">
        <v>109</v>
      </c>
      <c r="F41" s="26" t="s">
        <v>109</v>
      </c>
      <c r="G41" s="28" t="s">
        <v>109</v>
      </c>
      <c r="H41" s="26"/>
      <c r="I41" s="28" t="s">
        <v>109</v>
      </c>
      <c r="J41" s="26" t="s">
        <v>109</v>
      </c>
      <c r="K41" s="28" t="s">
        <v>109</v>
      </c>
      <c r="L41" s="26" t="s">
        <v>109</v>
      </c>
      <c r="M41" s="28" t="s">
        <v>109</v>
      </c>
      <c r="N41" s="26" t="s">
        <v>109</v>
      </c>
      <c r="O41" s="28" t="s">
        <v>109</v>
      </c>
      <c r="P41" s="26" t="s">
        <v>109</v>
      </c>
      <c r="Q41" s="28"/>
      <c r="R41" s="26"/>
      <c r="S41" s="29" t="s">
        <v>241</v>
      </c>
      <c r="T41" s="1">
        <v>41</v>
      </c>
      <c r="Z41" s="38" t="s">
        <v>171</v>
      </c>
    </row>
    <row r="42" spans="1:29">
      <c r="A42" s="28" t="s">
        <v>103</v>
      </c>
      <c r="B42" s="26" t="s">
        <v>109</v>
      </c>
      <c r="C42" s="28" t="s">
        <v>109</v>
      </c>
      <c r="D42" s="26" t="s">
        <v>241</v>
      </c>
      <c r="E42" s="28" t="s">
        <v>109</v>
      </c>
      <c r="F42" s="26" t="s">
        <v>109</v>
      </c>
      <c r="G42" s="28" t="s">
        <v>109</v>
      </c>
      <c r="H42" s="26"/>
      <c r="I42" s="28" t="s">
        <v>109</v>
      </c>
      <c r="J42" s="26" t="s">
        <v>109</v>
      </c>
      <c r="K42" s="28" t="s">
        <v>109</v>
      </c>
      <c r="L42" s="26" t="s">
        <v>109</v>
      </c>
      <c r="M42" s="28" t="s">
        <v>109</v>
      </c>
      <c r="N42" s="26" t="s">
        <v>109</v>
      </c>
      <c r="O42" s="28" t="s">
        <v>109</v>
      </c>
      <c r="P42" s="26" t="s">
        <v>109</v>
      </c>
      <c r="Q42" s="28"/>
      <c r="R42" s="26"/>
      <c r="S42" s="29" t="s">
        <v>241</v>
      </c>
      <c r="T42" s="1">
        <v>42</v>
      </c>
      <c r="Z42" s="38" t="s">
        <v>172</v>
      </c>
    </row>
    <row r="43" spans="1:29">
      <c r="A43" s="28" t="s">
        <v>103</v>
      </c>
      <c r="B43" s="26" t="s">
        <v>109</v>
      </c>
      <c r="C43" s="28" t="s">
        <v>109</v>
      </c>
      <c r="D43" s="26" t="s">
        <v>241</v>
      </c>
      <c r="E43" s="28" t="s">
        <v>109</v>
      </c>
      <c r="F43" s="26" t="s">
        <v>109</v>
      </c>
      <c r="G43" s="28" t="s">
        <v>109</v>
      </c>
      <c r="H43" s="26"/>
      <c r="I43" s="28" t="s">
        <v>109</v>
      </c>
      <c r="J43" s="26" t="s">
        <v>109</v>
      </c>
      <c r="K43" s="28" t="s">
        <v>109</v>
      </c>
      <c r="L43" s="26" t="s">
        <v>109</v>
      </c>
      <c r="M43" s="28" t="s">
        <v>109</v>
      </c>
      <c r="N43" s="26" t="s">
        <v>109</v>
      </c>
      <c r="O43" s="28" t="s">
        <v>109</v>
      </c>
      <c r="P43" s="26" t="s">
        <v>109</v>
      </c>
      <c r="Q43" s="28"/>
      <c r="R43" s="26"/>
      <c r="S43" s="29" t="s">
        <v>241</v>
      </c>
      <c r="T43" s="1">
        <v>43</v>
      </c>
      <c r="Z43" s="38" t="s">
        <v>173</v>
      </c>
    </row>
    <row r="44" spans="1:29">
      <c r="A44" s="28" t="s">
        <v>103</v>
      </c>
      <c r="B44" s="26" t="s">
        <v>109</v>
      </c>
      <c r="C44" s="28" t="s">
        <v>109</v>
      </c>
      <c r="D44" s="26" t="s">
        <v>241</v>
      </c>
      <c r="E44" s="28" t="s">
        <v>109</v>
      </c>
      <c r="F44" s="26" t="s">
        <v>109</v>
      </c>
      <c r="G44" s="28" t="s">
        <v>109</v>
      </c>
      <c r="H44" s="26"/>
      <c r="I44" s="28" t="s">
        <v>109</v>
      </c>
      <c r="J44" s="26" t="s">
        <v>109</v>
      </c>
      <c r="K44" s="28" t="s">
        <v>109</v>
      </c>
      <c r="L44" s="26" t="s">
        <v>109</v>
      </c>
      <c r="M44" s="28" t="s">
        <v>109</v>
      </c>
      <c r="N44" s="26" t="s">
        <v>109</v>
      </c>
      <c r="O44" s="28" t="s">
        <v>109</v>
      </c>
      <c r="P44" s="26" t="s">
        <v>109</v>
      </c>
      <c r="Q44" s="28"/>
      <c r="R44" s="26"/>
      <c r="S44" s="29" t="s">
        <v>241</v>
      </c>
      <c r="T44" s="1">
        <v>44</v>
      </c>
      <c r="Z44" s="38" t="s">
        <v>174</v>
      </c>
    </row>
    <row r="45" spans="1:29">
      <c r="A45" s="28" t="s">
        <v>103</v>
      </c>
      <c r="B45" s="26" t="s">
        <v>109</v>
      </c>
      <c r="C45" s="28" t="s">
        <v>109</v>
      </c>
      <c r="D45" s="26" t="s">
        <v>241</v>
      </c>
      <c r="E45" s="28" t="s">
        <v>109</v>
      </c>
      <c r="F45" s="26" t="s">
        <v>109</v>
      </c>
      <c r="G45" s="28" t="s">
        <v>109</v>
      </c>
      <c r="H45" s="26"/>
      <c r="I45" s="28" t="s">
        <v>109</v>
      </c>
      <c r="J45" s="26" t="s">
        <v>109</v>
      </c>
      <c r="K45" s="28" t="s">
        <v>109</v>
      </c>
      <c r="L45" s="26" t="s">
        <v>109</v>
      </c>
      <c r="M45" s="28" t="s">
        <v>109</v>
      </c>
      <c r="N45" s="26" t="s">
        <v>109</v>
      </c>
      <c r="O45" s="28" t="s">
        <v>109</v>
      </c>
      <c r="P45" s="26" t="s">
        <v>109</v>
      </c>
      <c r="Q45" s="28"/>
      <c r="R45" s="26"/>
      <c r="S45" s="29" t="s">
        <v>241</v>
      </c>
      <c r="T45" s="1">
        <v>45</v>
      </c>
      <c r="Z45" s="38" t="s">
        <v>175</v>
      </c>
    </row>
    <row r="46" spans="1:29">
      <c r="A46" s="28" t="s">
        <v>103</v>
      </c>
      <c r="B46" s="26" t="s">
        <v>109</v>
      </c>
      <c r="C46" s="28" t="s">
        <v>109</v>
      </c>
      <c r="D46" s="26" t="s">
        <v>241</v>
      </c>
      <c r="E46" s="28" t="s">
        <v>109</v>
      </c>
      <c r="F46" s="26" t="s">
        <v>109</v>
      </c>
      <c r="G46" s="28" t="s">
        <v>109</v>
      </c>
      <c r="H46" s="26"/>
      <c r="I46" s="28" t="s">
        <v>109</v>
      </c>
      <c r="J46" s="26" t="s">
        <v>109</v>
      </c>
      <c r="K46" s="28" t="s">
        <v>109</v>
      </c>
      <c r="L46" s="26" t="s">
        <v>109</v>
      </c>
      <c r="M46" s="28" t="s">
        <v>109</v>
      </c>
      <c r="N46" s="26" t="s">
        <v>109</v>
      </c>
      <c r="O46" s="28" t="s">
        <v>109</v>
      </c>
      <c r="P46" s="26" t="s">
        <v>109</v>
      </c>
      <c r="Q46" s="28"/>
      <c r="R46" s="26"/>
      <c r="S46" s="29" t="s">
        <v>241</v>
      </c>
      <c r="T46" s="1">
        <v>46</v>
      </c>
      <c r="Z46" s="38" t="s">
        <v>176</v>
      </c>
    </row>
    <row r="47" spans="1:29">
      <c r="A47" s="28" t="s">
        <v>103</v>
      </c>
      <c r="B47" s="26" t="s">
        <v>109</v>
      </c>
      <c r="C47" s="28" t="s">
        <v>109</v>
      </c>
      <c r="D47" s="26" t="s">
        <v>241</v>
      </c>
      <c r="E47" s="28" t="s">
        <v>109</v>
      </c>
      <c r="F47" s="26" t="s">
        <v>109</v>
      </c>
      <c r="G47" s="28" t="s">
        <v>109</v>
      </c>
      <c r="H47" s="26"/>
      <c r="I47" s="28" t="s">
        <v>109</v>
      </c>
      <c r="J47" s="26" t="s">
        <v>109</v>
      </c>
      <c r="K47" s="28" t="s">
        <v>109</v>
      </c>
      <c r="L47" s="26" t="s">
        <v>109</v>
      </c>
      <c r="M47" s="28" t="s">
        <v>109</v>
      </c>
      <c r="N47" s="26" t="s">
        <v>109</v>
      </c>
      <c r="O47" s="28" t="s">
        <v>109</v>
      </c>
      <c r="P47" s="26" t="s">
        <v>109</v>
      </c>
      <c r="Q47" s="28"/>
      <c r="R47" s="26"/>
      <c r="S47" s="29" t="s">
        <v>241</v>
      </c>
      <c r="T47" s="1">
        <v>47</v>
      </c>
      <c r="Z47" s="38" t="s">
        <v>177</v>
      </c>
    </row>
    <row r="48" spans="1:29">
      <c r="A48" s="28" t="s">
        <v>103</v>
      </c>
      <c r="B48" s="26" t="s">
        <v>109</v>
      </c>
      <c r="C48" s="28" t="s">
        <v>109</v>
      </c>
      <c r="D48" s="26" t="s">
        <v>241</v>
      </c>
      <c r="E48" s="28" t="s">
        <v>109</v>
      </c>
      <c r="F48" s="26" t="s">
        <v>109</v>
      </c>
      <c r="G48" s="28" t="s">
        <v>109</v>
      </c>
      <c r="H48" s="26"/>
      <c r="I48" s="28" t="s">
        <v>109</v>
      </c>
      <c r="J48" s="26" t="s">
        <v>109</v>
      </c>
      <c r="K48" s="28" t="s">
        <v>109</v>
      </c>
      <c r="L48" s="26" t="s">
        <v>109</v>
      </c>
      <c r="M48" s="28" t="s">
        <v>109</v>
      </c>
      <c r="N48" s="26" t="s">
        <v>109</v>
      </c>
      <c r="O48" s="28" t="s">
        <v>109</v>
      </c>
      <c r="P48" s="26" t="s">
        <v>109</v>
      </c>
      <c r="Q48" s="28"/>
      <c r="R48" s="26"/>
      <c r="S48" s="29" t="s">
        <v>241</v>
      </c>
      <c r="T48" s="1">
        <v>48</v>
      </c>
      <c r="Z48" s="38" t="s">
        <v>178</v>
      </c>
    </row>
    <row r="49" spans="1:26">
      <c r="A49" s="28" t="s">
        <v>103</v>
      </c>
      <c r="B49" s="26" t="s">
        <v>109</v>
      </c>
      <c r="C49" s="28" t="s">
        <v>109</v>
      </c>
      <c r="D49" s="26" t="s">
        <v>241</v>
      </c>
      <c r="E49" s="28" t="s">
        <v>109</v>
      </c>
      <c r="F49" s="26" t="s">
        <v>109</v>
      </c>
      <c r="G49" s="28" t="s">
        <v>109</v>
      </c>
      <c r="H49" s="26"/>
      <c r="I49" s="28" t="s">
        <v>109</v>
      </c>
      <c r="J49" s="26" t="s">
        <v>109</v>
      </c>
      <c r="K49" s="28" t="s">
        <v>109</v>
      </c>
      <c r="L49" s="26" t="s">
        <v>109</v>
      </c>
      <c r="M49" s="28" t="s">
        <v>109</v>
      </c>
      <c r="N49" s="26" t="s">
        <v>109</v>
      </c>
      <c r="O49" s="28" t="s">
        <v>109</v>
      </c>
      <c r="P49" s="26" t="s">
        <v>109</v>
      </c>
      <c r="Q49" s="28"/>
      <c r="R49" s="26"/>
      <c r="S49" s="29" t="s">
        <v>241</v>
      </c>
      <c r="T49" s="1">
        <v>49</v>
      </c>
      <c r="Z49" s="38" t="s">
        <v>179</v>
      </c>
    </row>
    <row r="50" spans="1:26">
      <c r="A50" s="28" t="s">
        <v>103</v>
      </c>
      <c r="B50" s="26" t="s">
        <v>109</v>
      </c>
      <c r="C50" s="28" t="s">
        <v>109</v>
      </c>
      <c r="D50" s="26" t="s">
        <v>241</v>
      </c>
      <c r="E50" s="28" t="s">
        <v>109</v>
      </c>
      <c r="F50" s="26" t="s">
        <v>109</v>
      </c>
      <c r="G50" s="28" t="s">
        <v>109</v>
      </c>
      <c r="H50" s="26"/>
      <c r="I50" s="28" t="s">
        <v>109</v>
      </c>
      <c r="J50" s="26" t="s">
        <v>109</v>
      </c>
      <c r="K50" s="28" t="s">
        <v>109</v>
      </c>
      <c r="L50" s="26" t="s">
        <v>109</v>
      </c>
      <c r="M50" s="28" t="s">
        <v>109</v>
      </c>
      <c r="N50" s="26" t="s">
        <v>109</v>
      </c>
      <c r="O50" s="28" t="s">
        <v>109</v>
      </c>
      <c r="P50" s="26" t="s">
        <v>109</v>
      </c>
      <c r="Q50" s="28"/>
      <c r="R50" s="26"/>
      <c r="S50" s="29" t="s">
        <v>241</v>
      </c>
      <c r="T50" s="1">
        <v>50</v>
      </c>
      <c r="Z50" s="38" t="s">
        <v>180</v>
      </c>
    </row>
    <row r="51" spans="1:26">
      <c r="A51" s="28" t="s">
        <v>103</v>
      </c>
      <c r="B51" s="26" t="s">
        <v>109</v>
      </c>
      <c r="C51" s="28" t="s">
        <v>109</v>
      </c>
      <c r="D51" s="26" t="s">
        <v>241</v>
      </c>
      <c r="E51" s="28" t="s">
        <v>109</v>
      </c>
      <c r="F51" s="26" t="s">
        <v>109</v>
      </c>
      <c r="G51" s="28" t="s">
        <v>109</v>
      </c>
      <c r="H51" s="26"/>
      <c r="I51" s="28" t="s">
        <v>109</v>
      </c>
      <c r="J51" s="26" t="s">
        <v>109</v>
      </c>
      <c r="K51" s="28" t="s">
        <v>109</v>
      </c>
      <c r="L51" s="26" t="s">
        <v>109</v>
      </c>
      <c r="M51" s="28" t="s">
        <v>109</v>
      </c>
      <c r="N51" s="26" t="s">
        <v>109</v>
      </c>
      <c r="O51" s="28" t="s">
        <v>109</v>
      </c>
      <c r="P51" s="26" t="s">
        <v>109</v>
      </c>
      <c r="Q51" s="28"/>
      <c r="R51" s="26"/>
      <c r="S51" s="29" t="s">
        <v>241</v>
      </c>
      <c r="T51" s="1">
        <v>51</v>
      </c>
      <c r="Z51" s="38" t="s">
        <v>181</v>
      </c>
    </row>
    <row r="52" spans="1:26">
      <c r="A52" s="28" t="s">
        <v>103</v>
      </c>
      <c r="B52" s="26" t="s">
        <v>109</v>
      </c>
      <c r="C52" s="28" t="s">
        <v>109</v>
      </c>
      <c r="D52" s="26" t="s">
        <v>241</v>
      </c>
      <c r="E52" s="28" t="s">
        <v>109</v>
      </c>
      <c r="F52" s="26" t="s">
        <v>109</v>
      </c>
      <c r="G52" s="28" t="s">
        <v>109</v>
      </c>
      <c r="H52" s="26"/>
      <c r="I52" s="28" t="s">
        <v>109</v>
      </c>
      <c r="J52" s="26" t="s">
        <v>109</v>
      </c>
      <c r="K52" s="28" t="s">
        <v>109</v>
      </c>
      <c r="L52" s="26" t="s">
        <v>109</v>
      </c>
      <c r="M52" s="28" t="s">
        <v>109</v>
      </c>
      <c r="N52" s="26" t="s">
        <v>109</v>
      </c>
      <c r="O52" s="28" t="s">
        <v>109</v>
      </c>
      <c r="P52" s="26" t="s">
        <v>109</v>
      </c>
      <c r="Q52" s="28"/>
      <c r="R52" s="26"/>
      <c r="S52" s="29" t="s">
        <v>241</v>
      </c>
      <c r="T52" s="1">
        <v>52</v>
      </c>
      <c r="Z52" s="38" t="s">
        <v>182</v>
      </c>
    </row>
    <row r="53" spans="1:26">
      <c r="A53" s="28" t="s">
        <v>103</v>
      </c>
      <c r="B53" s="26" t="s">
        <v>109</v>
      </c>
      <c r="C53" s="28" t="s">
        <v>109</v>
      </c>
      <c r="D53" s="26" t="s">
        <v>241</v>
      </c>
      <c r="E53" s="28" t="s">
        <v>109</v>
      </c>
      <c r="F53" s="26" t="s">
        <v>109</v>
      </c>
      <c r="G53" s="28" t="s">
        <v>109</v>
      </c>
      <c r="H53" s="26"/>
      <c r="I53" s="28" t="s">
        <v>109</v>
      </c>
      <c r="J53" s="26" t="s">
        <v>109</v>
      </c>
      <c r="K53" s="28" t="s">
        <v>109</v>
      </c>
      <c r="L53" s="26" t="s">
        <v>109</v>
      </c>
      <c r="M53" s="28" t="s">
        <v>109</v>
      </c>
      <c r="N53" s="26" t="s">
        <v>109</v>
      </c>
      <c r="O53" s="28" t="s">
        <v>109</v>
      </c>
      <c r="P53" s="26" t="s">
        <v>109</v>
      </c>
      <c r="Q53" s="28"/>
      <c r="R53" s="26"/>
      <c r="S53" s="29" t="s">
        <v>241</v>
      </c>
      <c r="T53" s="1">
        <v>53</v>
      </c>
      <c r="Z53" s="38" t="s">
        <v>183</v>
      </c>
    </row>
    <row r="54" spans="1:26">
      <c r="A54" s="28" t="s">
        <v>103</v>
      </c>
      <c r="B54" s="26" t="s">
        <v>109</v>
      </c>
      <c r="C54" s="28" t="s">
        <v>109</v>
      </c>
      <c r="D54" s="26" t="s">
        <v>241</v>
      </c>
      <c r="E54" s="28" t="s">
        <v>109</v>
      </c>
      <c r="F54" s="26" t="s">
        <v>109</v>
      </c>
      <c r="G54" s="28" t="s">
        <v>109</v>
      </c>
      <c r="H54" s="26"/>
      <c r="I54" s="28" t="s">
        <v>109</v>
      </c>
      <c r="J54" s="26" t="s">
        <v>109</v>
      </c>
      <c r="K54" s="28" t="s">
        <v>109</v>
      </c>
      <c r="L54" s="26" t="s">
        <v>109</v>
      </c>
      <c r="M54" s="28" t="s">
        <v>109</v>
      </c>
      <c r="N54" s="26" t="s">
        <v>109</v>
      </c>
      <c r="O54" s="28" t="s">
        <v>109</v>
      </c>
      <c r="P54" s="26" t="s">
        <v>109</v>
      </c>
      <c r="Q54" s="28"/>
      <c r="R54" s="26"/>
      <c r="S54" s="29" t="s">
        <v>241</v>
      </c>
      <c r="T54" s="1">
        <v>54</v>
      </c>
      <c r="Z54" s="38" t="s">
        <v>184</v>
      </c>
    </row>
    <row r="55" spans="1:26">
      <c r="A55" s="28" t="s">
        <v>103</v>
      </c>
      <c r="B55" s="26" t="s">
        <v>109</v>
      </c>
      <c r="C55" s="28" t="s">
        <v>109</v>
      </c>
      <c r="D55" s="26" t="s">
        <v>241</v>
      </c>
      <c r="E55" s="28" t="s">
        <v>109</v>
      </c>
      <c r="F55" s="26" t="s">
        <v>109</v>
      </c>
      <c r="G55" s="28" t="s">
        <v>109</v>
      </c>
      <c r="H55" s="26"/>
      <c r="I55" s="28" t="s">
        <v>109</v>
      </c>
      <c r="J55" s="26" t="s">
        <v>109</v>
      </c>
      <c r="K55" s="28" t="s">
        <v>109</v>
      </c>
      <c r="L55" s="26" t="s">
        <v>109</v>
      </c>
      <c r="M55" s="28" t="s">
        <v>109</v>
      </c>
      <c r="N55" s="26" t="s">
        <v>109</v>
      </c>
      <c r="O55" s="28" t="s">
        <v>109</v>
      </c>
      <c r="P55" s="26" t="s">
        <v>109</v>
      </c>
      <c r="Q55" s="28"/>
      <c r="R55" s="26"/>
      <c r="S55" s="29" t="s">
        <v>241</v>
      </c>
      <c r="T55" s="1">
        <v>55</v>
      </c>
      <c r="Z55" s="38" t="s">
        <v>185</v>
      </c>
    </row>
    <row r="56" spans="1:26">
      <c r="A56" s="28" t="s">
        <v>103</v>
      </c>
      <c r="B56" s="26" t="s">
        <v>109</v>
      </c>
      <c r="C56" s="28" t="s">
        <v>109</v>
      </c>
      <c r="D56" s="26" t="s">
        <v>241</v>
      </c>
      <c r="E56" s="28" t="s">
        <v>109</v>
      </c>
      <c r="F56" s="26" t="s">
        <v>109</v>
      </c>
      <c r="G56" s="28" t="s">
        <v>109</v>
      </c>
      <c r="H56" s="26"/>
      <c r="I56" s="28" t="s">
        <v>109</v>
      </c>
      <c r="J56" s="26" t="s">
        <v>109</v>
      </c>
      <c r="K56" s="28" t="s">
        <v>109</v>
      </c>
      <c r="L56" s="26" t="s">
        <v>109</v>
      </c>
      <c r="M56" s="28" t="s">
        <v>109</v>
      </c>
      <c r="N56" s="26" t="s">
        <v>109</v>
      </c>
      <c r="O56" s="28" t="s">
        <v>109</v>
      </c>
      <c r="P56" s="26" t="s">
        <v>109</v>
      </c>
      <c r="Q56" s="28"/>
      <c r="R56" s="26"/>
      <c r="S56" s="29" t="s">
        <v>241</v>
      </c>
      <c r="T56" s="1">
        <v>56</v>
      </c>
      <c r="Z56" s="38" t="s">
        <v>186</v>
      </c>
    </row>
    <row r="57" spans="1:26">
      <c r="A57" s="28" t="s">
        <v>103</v>
      </c>
      <c r="B57" s="26" t="s">
        <v>109</v>
      </c>
      <c r="C57" s="28" t="s">
        <v>109</v>
      </c>
      <c r="D57" s="26" t="s">
        <v>241</v>
      </c>
      <c r="E57" s="28" t="s">
        <v>109</v>
      </c>
      <c r="F57" s="26" t="s">
        <v>109</v>
      </c>
      <c r="G57" s="28" t="s">
        <v>109</v>
      </c>
      <c r="H57" s="26"/>
      <c r="I57" s="28" t="s">
        <v>109</v>
      </c>
      <c r="J57" s="26" t="s">
        <v>109</v>
      </c>
      <c r="K57" s="28" t="s">
        <v>109</v>
      </c>
      <c r="L57" s="26" t="s">
        <v>109</v>
      </c>
      <c r="M57" s="28" t="s">
        <v>109</v>
      </c>
      <c r="N57" s="26" t="s">
        <v>109</v>
      </c>
      <c r="O57" s="28" t="s">
        <v>109</v>
      </c>
      <c r="P57" s="26" t="s">
        <v>109</v>
      </c>
      <c r="Q57" s="28"/>
      <c r="R57" s="26"/>
      <c r="S57" s="29" t="s">
        <v>241</v>
      </c>
      <c r="T57" s="1">
        <v>57</v>
      </c>
      <c r="Z57" s="38" t="s">
        <v>187</v>
      </c>
    </row>
    <row r="58" spans="1:26">
      <c r="A58" s="28" t="s">
        <v>103</v>
      </c>
      <c r="B58" s="26" t="s">
        <v>109</v>
      </c>
      <c r="C58" s="28" t="s">
        <v>109</v>
      </c>
      <c r="D58" s="26" t="s">
        <v>241</v>
      </c>
      <c r="E58" s="28" t="s">
        <v>109</v>
      </c>
      <c r="F58" s="26" t="s">
        <v>109</v>
      </c>
      <c r="G58" s="28" t="s">
        <v>109</v>
      </c>
      <c r="H58" s="26"/>
      <c r="I58" s="28" t="s">
        <v>109</v>
      </c>
      <c r="J58" s="26" t="s">
        <v>109</v>
      </c>
      <c r="K58" s="28" t="s">
        <v>109</v>
      </c>
      <c r="L58" s="26" t="s">
        <v>109</v>
      </c>
      <c r="M58" s="28" t="s">
        <v>109</v>
      </c>
      <c r="N58" s="26" t="s">
        <v>109</v>
      </c>
      <c r="O58" s="28" t="s">
        <v>109</v>
      </c>
      <c r="P58" s="26" t="s">
        <v>109</v>
      </c>
      <c r="Q58" s="28"/>
      <c r="R58" s="26"/>
      <c r="S58" s="29" t="s">
        <v>241</v>
      </c>
      <c r="T58" s="1">
        <v>58</v>
      </c>
      <c r="Z58" s="38" t="s">
        <v>188</v>
      </c>
    </row>
    <row r="59" spans="1:26">
      <c r="A59" s="28" t="s">
        <v>103</v>
      </c>
      <c r="B59" s="26" t="s">
        <v>109</v>
      </c>
      <c r="C59" s="28" t="s">
        <v>109</v>
      </c>
      <c r="D59" s="26" t="s">
        <v>241</v>
      </c>
      <c r="E59" s="28" t="s">
        <v>109</v>
      </c>
      <c r="F59" s="26" t="s">
        <v>109</v>
      </c>
      <c r="G59" s="28" t="s">
        <v>109</v>
      </c>
      <c r="H59" s="26"/>
      <c r="I59" s="28" t="s">
        <v>109</v>
      </c>
      <c r="J59" s="26" t="s">
        <v>109</v>
      </c>
      <c r="K59" s="28" t="s">
        <v>109</v>
      </c>
      <c r="L59" s="26" t="s">
        <v>109</v>
      </c>
      <c r="M59" s="28" t="s">
        <v>109</v>
      </c>
      <c r="N59" s="26" t="s">
        <v>109</v>
      </c>
      <c r="O59" s="28" t="s">
        <v>109</v>
      </c>
      <c r="P59" s="26" t="s">
        <v>109</v>
      </c>
      <c r="Q59" s="28"/>
      <c r="R59" s="26"/>
      <c r="S59" s="29" t="s">
        <v>241</v>
      </c>
      <c r="T59" s="1">
        <v>59</v>
      </c>
      <c r="Z59" s="38" t="s">
        <v>189</v>
      </c>
    </row>
    <row r="60" spans="1:26">
      <c r="A60" s="28" t="s">
        <v>103</v>
      </c>
      <c r="B60" s="26" t="s">
        <v>109</v>
      </c>
      <c r="C60" s="28" t="s">
        <v>109</v>
      </c>
      <c r="D60" s="26" t="s">
        <v>241</v>
      </c>
      <c r="E60" s="28" t="s">
        <v>109</v>
      </c>
      <c r="F60" s="26" t="s">
        <v>109</v>
      </c>
      <c r="G60" s="28" t="s">
        <v>109</v>
      </c>
      <c r="H60" s="26"/>
      <c r="I60" s="28" t="s">
        <v>109</v>
      </c>
      <c r="J60" s="26" t="s">
        <v>109</v>
      </c>
      <c r="K60" s="28" t="s">
        <v>109</v>
      </c>
      <c r="L60" s="26" t="s">
        <v>109</v>
      </c>
      <c r="M60" s="28" t="s">
        <v>109</v>
      </c>
      <c r="N60" s="26" t="s">
        <v>109</v>
      </c>
      <c r="O60" s="28" t="s">
        <v>109</v>
      </c>
      <c r="P60" s="26" t="s">
        <v>109</v>
      </c>
      <c r="Q60" s="28"/>
      <c r="R60" s="26"/>
      <c r="S60" s="29" t="s">
        <v>241</v>
      </c>
      <c r="T60" s="1">
        <v>60</v>
      </c>
      <c r="Z60" s="38" t="s">
        <v>190</v>
      </c>
    </row>
    <row r="61" spans="1:26">
      <c r="A61" s="28" t="s">
        <v>103</v>
      </c>
      <c r="B61" s="26" t="s">
        <v>109</v>
      </c>
      <c r="C61" s="28" t="s">
        <v>109</v>
      </c>
      <c r="D61" s="26" t="s">
        <v>241</v>
      </c>
      <c r="E61" s="28" t="s">
        <v>109</v>
      </c>
      <c r="F61" s="26" t="s">
        <v>109</v>
      </c>
      <c r="G61" s="28" t="s">
        <v>109</v>
      </c>
      <c r="H61" s="26"/>
      <c r="I61" s="28" t="s">
        <v>109</v>
      </c>
      <c r="J61" s="26" t="s">
        <v>109</v>
      </c>
      <c r="K61" s="28" t="s">
        <v>109</v>
      </c>
      <c r="L61" s="26" t="s">
        <v>109</v>
      </c>
      <c r="M61" s="28" t="s">
        <v>109</v>
      </c>
      <c r="N61" s="26" t="s">
        <v>109</v>
      </c>
      <c r="O61" s="28" t="s">
        <v>109</v>
      </c>
      <c r="P61" s="26" t="s">
        <v>109</v>
      </c>
      <c r="Q61" s="28"/>
      <c r="R61" s="26"/>
      <c r="S61" s="29" t="s">
        <v>241</v>
      </c>
      <c r="T61" s="1">
        <v>61</v>
      </c>
      <c r="Z61" s="38" t="s">
        <v>191</v>
      </c>
    </row>
    <row r="62" spans="1:26">
      <c r="A62" s="28" t="s">
        <v>103</v>
      </c>
      <c r="B62" s="26" t="s">
        <v>109</v>
      </c>
      <c r="C62" s="28" t="s">
        <v>109</v>
      </c>
      <c r="D62" s="26" t="s">
        <v>241</v>
      </c>
      <c r="E62" s="28" t="s">
        <v>109</v>
      </c>
      <c r="F62" s="26" t="s">
        <v>109</v>
      </c>
      <c r="G62" s="28" t="s">
        <v>109</v>
      </c>
      <c r="H62" s="26"/>
      <c r="I62" s="28" t="s">
        <v>109</v>
      </c>
      <c r="J62" s="26" t="s">
        <v>109</v>
      </c>
      <c r="K62" s="28" t="s">
        <v>109</v>
      </c>
      <c r="L62" s="26" t="s">
        <v>109</v>
      </c>
      <c r="M62" s="28" t="s">
        <v>109</v>
      </c>
      <c r="N62" s="26" t="s">
        <v>109</v>
      </c>
      <c r="O62" s="28" t="s">
        <v>109</v>
      </c>
      <c r="P62" s="26" t="s">
        <v>109</v>
      </c>
      <c r="Q62" s="28"/>
      <c r="R62" s="26"/>
      <c r="S62" s="29" t="s">
        <v>241</v>
      </c>
      <c r="T62" s="1">
        <v>62</v>
      </c>
      <c r="Z62" s="38" t="s">
        <v>192</v>
      </c>
    </row>
    <row r="63" spans="1:26">
      <c r="A63" s="28" t="s">
        <v>103</v>
      </c>
      <c r="B63" s="26" t="s">
        <v>109</v>
      </c>
      <c r="C63" s="28" t="s">
        <v>109</v>
      </c>
      <c r="D63" s="26" t="s">
        <v>241</v>
      </c>
      <c r="E63" s="28" t="s">
        <v>109</v>
      </c>
      <c r="F63" s="26" t="s">
        <v>109</v>
      </c>
      <c r="G63" s="28" t="s">
        <v>109</v>
      </c>
      <c r="H63" s="26"/>
      <c r="I63" s="28" t="s">
        <v>109</v>
      </c>
      <c r="J63" s="26" t="s">
        <v>109</v>
      </c>
      <c r="K63" s="28" t="s">
        <v>109</v>
      </c>
      <c r="L63" s="26" t="s">
        <v>109</v>
      </c>
      <c r="M63" s="28" t="s">
        <v>109</v>
      </c>
      <c r="N63" s="26" t="s">
        <v>109</v>
      </c>
      <c r="O63" s="28" t="s">
        <v>109</v>
      </c>
      <c r="P63" s="26" t="s">
        <v>109</v>
      </c>
      <c r="Q63" s="28"/>
      <c r="R63" s="26"/>
      <c r="S63" s="29" t="s">
        <v>241</v>
      </c>
      <c r="T63" s="1">
        <v>63</v>
      </c>
      <c r="Z63" s="38" t="s">
        <v>193</v>
      </c>
    </row>
    <row r="64" spans="1:26">
      <c r="A64" s="28" t="s">
        <v>103</v>
      </c>
      <c r="B64" s="26" t="s">
        <v>109</v>
      </c>
      <c r="C64" s="28" t="s">
        <v>109</v>
      </c>
      <c r="D64" s="26" t="s">
        <v>241</v>
      </c>
      <c r="E64" s="28" t="s">
        <v>109</v>
      </c>
      <c r="F64" s="26" t="s">
        <v>109</v>
      </c>
      <c r="G64" s="28" t="s">
        <v>109</v>
      </c>
      <c r="H64" s="26"/>
      <c r="I64" s="28" t="s">
        <v>109</v>
      </c>
      <c r="J64" s="26" t="s">
        <v>109</v>
      </c>
      <c r="K64" s="28" t="s">
        <v>109</v>
      </c>
      <c r="L64" s="26" t="s">
        <v>109</v>
      </c>
      <c r="M64" s="28" t="s">
        <v>109</v>
      </c>
      <c r="N64" s="26" t="s">
        <v>109</v>
      </c>
      <c r="O64" s="28" t="s">
        <v>109</v>
      </c>
      <c r="P64" s="26" t="s">
        <v>109</v>
      </c>
      <c r="Q64" s="28"/>
      <c r="R64" s="26"/>
      <c r="S64" s="29" t="s">
        <v>241</v>
      </c>
      <c r="T64" s="1">
        <v>64</v>
      </c>
      <c r="Z64" s="38" t="s">
        <v>194</v>
      </c>
    </row>
    <row r="65" spans="1:26">
      <c r="A65" s="28" t="s">
        <v>103</v>
      </c>
      <c r="B65" s="26" t="s">
        <v>109</v>
      </c>
      <c r="C65" s="28" t="s">
        <v>109</v>
      </c>
      <c r="D65" s="26" t="s">
        <v>241</v>
      </c>
      <c r="E65" s="28" t="s">
        <v>109</v>
      </c>
      <c r="F65" s="26" t="s">
        <v>109</v>
      </c>
      <c r="G65" s="28" t="s">
        <v>109</v>
      </c>
      <c r="H65" s="26"/>
      <c r="I65" s="28" t="s">
        <v>109</v>
      </c>
      <c r="J65" s="26" t="s">
        <v>109</v>
      </c>
      <c r="K65" s="28" t="s">
        <v>109</v>
      </c>
      <c r="L65" s="26" t="s">
        <v>109</v>
      </c>
      <c r="M65" s="28" t="s">
        <v>109</v>
      </c>
      <c r="N65" s="26" t="s">
        <v>109</v>
      </c>
      <c r="O65" s="28" t="s">
        <v>109</v>
      </c>
      <c r="P65" s="26" t="s">
        <v>109</v>
      </c>
      <c r="Q65" s="28"/>
      <c r="R65" s="26"/>
      <c r="S65" s="29" t="s">
        <v>241</v>
      </c>
      <c r="T65" s="1">
        <v>65</v>
      </c>
      <c r="Z65" s="38" t="s">
        <v>231</v>
      </c>
    </row>
    <row r="66" spans="1:26">
      <c r="A66" s="28" t="s">
        <v>103</v>
      </c>
      <c r="B66" s="26" t="s">
        <v>109</v>
      </c>
      <c r="C66" s="28" t="s">
        <v>109</v>
      </c>
      <c r="D66" s="26" t="s">
        <v>241</v>
      </c>
      <c r="E66" s="28" t="s">
        <v>109</v>
      </c>
      <c r="F66" s="26" t="s">
        <v>109</v>
      </c>
      <c r="G66" s="28" t="s">
        <v>109</v>
      </c>
      <c r="H66" s="26"/>
      <c r="I66" s="28" t="s">
        <v>109</v>
      </c>
      <c r="J66" s="26" t="s">
        <v>109</v>
      </c>
      <c r="K66" s="28" t="s">
        <v>109</v>
      </c>
      <c r="L66" s="26" t="s">
        <v>109</v>
      </c>
      <c r="M66" s="28" t="s">
        <v>109</v>
      </c>
      <c r="N66" s="26" t="s">
        <v>109</v>
      </c>
      <c r="O66" s="28" t="s">
        <v>109</v>
      </c>
      <c r="P66" s="26" t="s">
        <v>109</v>
      </c>
      <c r="Q66" s="28"/>
      <c r="R66" s="26"/>
      <c r="S66" s="29" t="s">
        <v>241</v>
      </c>
      <c r="T66" s="1">
        <v>66</v>
      </c>
      <c r="Z66" s="38" t="s">
        <v>232</v>
      </c>
    </row>
    <row r="67" spans="1:26">
      <c r="A67" s="28" t="s">
        <v>103</v>
      </c>
      <c r="B67" s="26" t="s">
        <v>109</v>
      </c>
      <c r="C67" s="28" t="s">
        <v>109</v>
      </c>
      <c r="D67" s="26" t="s">
        <v>241</v>
      </c>
      <c r="E67" s="28" t="s">
        <v>109</v>
      </c>
      <c r="F67" s="26" t="s">
        <v>109</v>
      </c>
      <c r="G67" s="28" t="s">
        <v>109</v>
      </c>
      <c r="H67" s="26"/>
      <c r="I67" s="28" t="s">
        <v>109</v>
      </c>
      <c r="J67" s="26" t="s">
        <v>109</v>
      </c>
      <c r="K67" s="28" t="s">
        <v>109</v>
      </c>
      <c r="L67" s="26" t="s">
        <v>109</v>
      </c>
      <c r="M67" s="28" t="s">
        <v>109</v>
      </c>
      <c r="N67" s="26" t="s">
        <v>109</v>
      </c>
      <c r="O67" s="28" t="s">
        <v>109</v>
      </c>
      <c r="P67" s="26" t="s">
        <v>109</v>
      </c>
      <c r="Q67" s="28"/>
      <c r="R67" s="26"/>
      <c r="S67" s="29" t="s">
        <v>241</v>
      </c>
      <c r="T67" s="1">
        <v>67</v>
      </c>
      <c r="Z67" s="38" t="s">
        <v>233</v>
      </c>
    </row>
    <row r="68" spans="1:26">
      <c r="A68" s="28" t="s">
        <v>103</v>
      </c>
      <c r="B68" s="26" t="s">
        <v>109</v>
      </c>
      <c r="C68" s="28" t="s">
        <v>109</v>
      </c>
      <c r="D68" s="26" t="s">
        <v>241</v>
      </c>
      <c r="E68" s="28" t="s">
        <v>109</v>
      </c>
      <c r="F68" s="26" t="s">
        <v>109</v>
      </c>
      <c r="G68" s="28" t="s">
        <v>109</v>
      </c>
      <c r="H68" s="26"/>
      <c r="I68" s="28" t="s">
        <v>109</v>
      </c>
      <c r="J68" s="26" t="s">
        <v>109</v>
      </c>
      <c r="K68" s="28" t="s">
        <v>109</v>
      </c>
      <c r="L68" s="26" t="s">
        <v>109</v>
      </c>
      <c r="M68" s="28" t="s">
        <v>109</v>
      </c>
      <c r="N68" s="26" t="s">
        <v>109</v>
      </c>
      <c r="O68" s="28" t="s">
        <v>109</v>
      </c>
      <c r="P68" s="26" t="s">
        <v>109</v>
      </c>
      <c r="Q68" s="28"/>
      <c r="R68" s="26"/>
      <c r="S68" s="29" t="s">
        <v>241</v>
      </c>
      <c r="T68" s="1">
        <v>68</v>
      </c>
      <c r="Z68" s="38" t="s">
        <v>234</v>
      </c>
    </row>
    <row r="69" spans="1:26">
      <c r="A69" s="28" t="s">
        <v>103</v>
      </c>
      <c r="B69" s="26" t="s">
        <v>109</v>
      </c>
      <c r="C69" s="28" t="s">
        <v>109</v>
      </c>
      <c r="D69" s="26" t="s">
        <v>241</v>
      </c>
      <c r="E69" s="28" t="s">
        <v>109</v>
      </c>
      <c r="F69" s="26" t="s">
        <v>109</v>
      </c>
      <c r="G69" s="28" t="s">
        <v>109</v>
      </c>
      <c r="H69" s="26"/>
      <c r="I69" s="28" t="s">
        <v>109</v>
      </c>
      <c r="J69" s="26" t="s">
        <v>109</v>
      </c>
      <c r="K69" s="28" t="s">
        <v>109</v>
      </c>
      <c r="L69" s="26" t="s">
        <v>109</v>
      </c>
      <c r="M69" s="28" t="s">
        <v>109</v>
      </c>
      <c r="N69" s="26" t="s">
        <v>109</v>
      </c>
      <c r="O69" s="28" t="s">
        <v>109</v>
      </c>
      <c r="P69" s="26" t="s">
        <v>109</v>
      </c>
      <c r="Q69" s="28"/>
      <c r="R69" s="26"/>
      <c r="S69" s="29" t="s">
        <v>241</v>
      </c>
      <c r="T69" s="1">
        <v>69</v>
      </c>
      <c r="Z69" s="38" t="s">
        <v>235</v>
      </c>
    </row>
    <row r="70" spans="1:26">
      <c r="A70" s="28" t="s">
        <v>103</v>
      </c>
      <c r="B70" s="26" t="s">
        <v>109</v>
      </c>
      <c r="C70" s="28" t="s">
        <v>109</v>
      </c>
      <c r="D70" s="26" t="s">
        <v>241</v>
      </c>
      <c r="E70" s="28" t="s">
        <v>109</v>
      </c>
      <c r="F70" s="26" t="s">
        <v>109</v>
      </c>
      <c r="G70" s="28" t="s">
        <v>109</v>
      </c>
      <c r="H70" s="26"/>
      <c r="I70" s="28" t="s">
        <v>109</v>
      </c>
      <c r="J70" s="26" t="s">
        <v>109</v>
      </c>
      <c r="K70" s="28" t="s">
        <v>109</v>
      </c>
      <c r="L70" s="26" t="s">
        <v>109</v>
      </c>
      <c r="M70" s="28" t="s">
        <v>109</v>
      </c>
      <c r="N70" s="26" t="s">
        <v>109</v>
      </c>
      <c r="O70" s="28" t="s">
        <v>109</v>
      </c>
      <c r="P70" s="26" t="s">
        <v>109</v>
      </c>
      <c r="Q70" s="28"/>
      <c r="R70" s="26"/>
      <c r="S70" s="29" t="s">
        <v>241</v>
      </c>
      <c r="T70" s="1">
        <v>70</v>
      </c>
      <c r="Z70" s="38" t="s">
        <v>236</v>
      </c>
    </row>
    <row r="71" spans="1:26">
      <c r="A71" s="24"/>
      <c r="B71" s="25"/>
      <c r="C71" s="24"/>
      <c r="D71" s="25"/>
      <c r="E71" s="24"/>
      <c r="F71" s="25"/>
      <c r="H71" s="25"/>
      <c r="I71" s="24"/>
      <c r="J71" s="25"/>
      <c r="L71" s="25"/>
      <c r="M71" s="24"/>
      <c r="N71" s="25"/>
      <c r="P71" s="25"/>
      <c r="R71" s="25"/>
      <c r="S71" s="25"/>
      <c r="Z71" s="38" t="s">
        <v>237</v>
      </c>
    </row>
    <row r="72" spans="1:26">
      <c r="A72" s="24"/>
      <c r="B72" s="25"/>
      <c r="C72" s="24"/>
      <c r="D72" s="25"/>
      <c r="E72" s="24"/>
      <c r="I72" s="24"/>
      <c r="J72" s="25"/>
      <c r="M72" s="24"/>
      <c r="N72" s="25"/>
      <c r="S72" s="25"/>
      <c r="Z72" s="38" t="s">
        <v>238</v>
      </c>
    </row>
    <row r="73" spans="1:26">
      <c r="A73" s="24"/>
      <c r="B73" s="25"/>
      <c r="C73" s="24"/>
      <c r="D73" s="25"/>
      <c r="E73" s="24"/>
      <c r="I73" s="24"/>
      <c r="J73" s="25"/>
      <c r="M73" s="24"/>
      <c r="N73" s="25"/>
      <c r="S73" s="25"/>
      <c r="Z73" s="38" t="s">
        <v>239</v>
      </c>
    </row>
    <row r="74" spans="1:26">
      <c r="A74" s="24"/>
      <c r="B74" s="25"/>
      <c r="C74" s="24"/>
      <c r="D74" s="25"/>
      <c r="E74" s="24"/>
      <c r="I74" s="24"/>
      <c r="J74" s="25"/>
      <c r="M74" s="24"/>
      <c r="N74" s="25"/>
      <c r="S74" s="25"/>
    </row>
    <row r="75" spans="1:26">
      <c r="A75" s="24"/>
      <c r="B75" s="25"/>
      <c r="C75" s="24"/>
      <c r="D75" s="25"/>
      <c r="E75" s="24"/>
      <c r="I75" s="24"/>
      <c r="J75" s="25"/>
      <c r="M75" s="24"/>
      <c r="N75" s="25"/>
      <c r="S75" s="25"/>
    </row>
    <row r="76" spans="1:26">
      <c r="A76" s="24"/>
      <c r="B76" s="25"/>
      <c r="C76" s="24"/>
      <c r="D76" s="25"/>
      <c r="E76" s="24"/>
      <c r="I76" s="24"/>
      <c r="J76" s="25"/>
      <c r="M76" s="24"/>
      <c r="N76" s="25"/>
      <c r="S76" s="25"/>
    </row>
    <row r="77" spans="1:26">
      <c r="A77" s="24"/>
      <c r="B77" s="25"/>
      <c r="C77" s="24"/>
      <c r="D77" s="25"/>
      <c r="E77" s="24"/>
      <c r="I77" s="24"/>
      <c r="J77" s="25"/>
      <c r="M77" s="24"/>
      <c r="N77" s="25"/>
      <c r="S77" s="25"/>
    </row>
    <row r="78" spans="1:26">
      <c r="A78" s="24"/>
      <c r="B78" s="25"/>
      <c r="C78" s="24"/>
      <c r="D78" s="25"/>
      <c r="E78" s="24"/>
      <c r="I78" s="24"/>
      <c r="J78" s="25"/>
      <c r="M78" s="24"/>
      <c r="N78" s="25"/>
      <c r="S78" s="25"/>
    </row>
    <row r="79" spans="1:26">
      <c r="A79" s="24"/>
      <c r="B79" s="25"/>
      <c r="C79" s="24"/>
      <c r="D79" s="25"/>
      <c r="E79" s="24"/>
      <c r="I79" s="24"/>
      <c r="J79" s="25"/>
      <c r="M79" s="24"/>
      <c r="N79" s="25"/>
      <c r="S79" s="25"/>
    </row>
    <row r="80" spans="1:26">
      <c r="A80" s="24"/>
      <c r="B80" s="25"/>
      <c r="C80" s="24"/>
      <c r="D80" s="25"/>
      <c r="E80" s="24"/>
      <c r="I80" s="24"/>
      <c r="J80" s="25"/>
      <c r="M80" s="24"/>
      <c r="N80" s="25"/>
      <c r="S80" s="25"/>
    </row>
  </sheetData>
  <sheetProtection selectLockedCells="1"/>
  <phoneticPr fontId="3" type="noConversion"/>
  <pageMargins left="0.75" right="0.75" top="1" bottom="1" header="0.5" footer="0.5"/>
  <pageSetup paperSize="9" orientation="portrait"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C80"/>
  <sheetViews>
    <sheetView workbookViewId="0">
      <selection activeCell="U5" sqref="U5:U22"/>
    </sheetView>
  </sheetViews>
  <sheetFormatPr defaultRowHeight="12.3"/>
  <cols>
    <col min="1" max="1" width="7.71875" style="23" customWidth="1"/>
    <col min="2" max="2" width="7.71875" style="22" customWidth="1"/>
    <col min="3" max="3" width="7.71875" style="23" customWidth="1"/>
    <col min="4" max="4" width="7.71875" style="22" customWidth="1"/>
    <col min="5" max="5" width="7.71875" style="23" customWidth="1"/>
    <col min="6" max="6" width="7.71875" style="27" customWidth="1"/>
    <col min="7" max="7" width="7.71875" style="24" customWidth="1"/>
    <col min="8" max="8" width="7.71875" style="27" customWidth="1"/>
    <col min="9" max="9" width="7.71875" style="23" customWidth="1"/>
    <col min="10" max="10" width="7.71875" style="22" customWidth="1"/>
    <col min="11" max="11" width="7.71875" style="24" customWidth="1"/>
    <col min="12" max="12" width="7.71875" style="27" customWidth="1"/>
    <col min="13" max="13" width="7.71875" style="23" customWidth="1"/>
    <col min="14" max="14" width="7.71875" style="22" customWidth="1"/>
    <col min="15" max="15" width="7.71875" style="24" customWidth="1"/>
    <col min="16" max="16" width="7.71875" style="27" customWidth="1"/>
    <col min="17" max="17" width="7.71875" style="24" customWidth="1"/>
    <col min="18" max="18" width="7.71875" style="27" customWidth="1"/>
    <col min="19" max="19" width="11.5546875" style="27" customWidth="1"/>
    <col min="20" max="20" width="13.71875" style="1" customWidth="1"/>
    <col min="22" max="22" width="11.1640625" customWidth="1"/>
    <col min="23" max="23" width="14.44140625" customWidth="1"/>
    <col min="24" max="24" width="15.83203125" customWidth="1"/>
    <col min="25" max="25" width="13.27734375" customWidth="1"/>
  </cols>
  <sheetData>
    <row r="1" spans="1:29" ht="24" customHeight="1">
      <c r="A1" s="20" t="s">
        <v>270</v>
      </c>
      <c r="B1" s="20" t="s">
        <v>271</v>
      </c>
      <c r="C1" s="20" t="s">
        <v>272</v>
      </c>
      <c r="D1" s="20" t="s">
        <v>273</v>
      </c>
      <c r="E1" s="20"/>
      <c r="F1" s="20" t="s">
        <v>102</v>
      </c>
      <c r="G1" s="20" t="s">
        <v>101</v>
      </c>
      <c r="H1" s="20"/>
      <c r="I1" s="20" t="s">
        <v>120</v>
      </c>
      <c r="J1" s="20" t="s">
        <v>121</v>
      </c>
      <c r="K1" s="20" t="s">
        <v>123</v>
      </c>
      <c r="L1" s="20" t="s">
        <v>122</v>
      </c>
      <c r="M1" s="20" t="s">
        <v>243</v>
      </c>
      <c r="N1" s="20" t="s">
        <v>244</v>
      </c>
      <c r="O1" s="20" t="s">
        <v>245</v>
      </c>
      <c r="P1" s="20" t="s">
        <v>246</v>
      </c>
      <c r="Q1" s="20"/>
      <c r="R1" s="20"/>
      <c r="S1" s="21" t="s">
        <v>91</v>
      </c>
      <c r="T1" s="30" t="s">
        <v>92</v>
      </c>
      <c r="Z1" s="32"/>
      <c r="AA1" s="32"/>
      <c r="AB1" s="32"/>
      <c r="AC1" s="32"/>
    </row>
    <row r="2" spans="1:29">
      <c r="A2" s="24" t="s">
        <v>93</v>
      </c>
      <c r="B2" s="22" t="s">
        <v>93</v>
      </c>
      <c r="C2" s="24" t="s">
        <v>93</v>
      </c>
      <c r="D2" s="22" t="s">
        <v>93</v>
      </c>
      <c r="E2" s="24"/>
      <c r="F2" s="22" t="s">
        <v>93</v>
      </c>
      <c r="G2" s="24" t="s">
        <v>93</v>
      </c>
      <c r="H2" s="22"/>
      <c r="I2" s="24" t="s">
        <v>93</v>
      </c>
      <c r="J2" s="22" t="s">
        <v>93</v>
      </c>
      <c r="K2" s="24" t="s">
        <v>93</v>
      </c>
      <c r="L2" s="22" t="s">
        <v>93</v>
      </c>
      <c r="M2" s="24" t="s">
        <v>93</v>
      </c>
      <c r="N2" s="22" t="s">
        <v>93</v>
      </c>
      <c r="O2" s="24" t="s">
        <v>93</v>
      </c>
      <c r="P2" s="22" t="s">
        <v>93</v>
      </c>
      <c r="R2" s="22"/>
      <c r="S2" s="22" t="s">
        <v>93</v>
      </c>
      <c r="T2" s="1">
        <v>2</v>
      </c>
      <c r="Z2" s="33"/>
      <c r="AA2" s="34"/>
      <c r="AB2" s="33"/>
      <c r="AC2" s="34"/>
    </row>
    <row r="3" spans="1:29">
      <c r="A3" s="23" t="s">
        <v>93</v>
      </c>
      <c r="B3" s="22" t="s">
        <v>93</v>
      </c>
      <c r="C3" s="24" t="s">
        <v>93</v>
      </c>
      <c r="D3" s="22" t="s">
        <v>93</v>
      </c>
      <c r="E3" s="24"/>
      <c r="F3" s="22" t="s">
        <v>93</v>
      </c>
      <c r="G3" s="24" t="s">
        <v>93</v>
      </c>
      <c r="H3" s="22"/>
      <c r="I3" s="24" t="s">
        <v>93</v>
      </c>
      <c r="J3" s="22" t="s">
        <v>93</v>
      </c>
      <c r="K3" s="24" t="s">
        <v>93</v>
      </c>
      <c r="L3" s="22" t="s">
        <v>93</v>
      </c>
      <c r="M3" s="24" t="s">
        <v>93</v>
      </c>
      <c r="N3" s="22" t="s">
        <v>93</v>
      </c>
      <c r="O3" s="24" t="s">
        <v>93</v>
      </c>
      <c r="P3" s="22" t="s">
        <v>93</v>
      </c>
      <c r="R3" s="22"/>
      <c r="S3" s="22" t="s">
        <v>93</v>
      </c>
      <c r="T3" s="1">
        <v>3</v>
      </c>
      <c r="Z3" s="33"/>
      <c r="AA3" s="34"/>
      <c r="AB3" s="33"/>
      <c r="AC3" s="34"/>
    </row>
    <row r="4" spans="1:29">
      <c r="A4" s="23" t="s">
        <v>93</v>
      </c>
      <c r="B4" s="22" t="s">
        <v>93</v>
      </c>
      <c r="C4" s="24" t="s">
        <v>93</v>
      </c>
      <c r="D4" s="22" t="s">
        <v>93</v>
      </c>
      <c r="E4" s="24"/>
      <c r="F4" s="22" t="s">
        <v>93</v>
      </c>
      <c r="G4" s="24" t="s">
        <v>93</v>
      </c>
      <c r="H4" s="22"/>
      <c r="I4" s="24" t="s">
        <v>93</v>
      </c>
      <c r="J4" s="22" t="s">
        <v>93</v>
      </c>
      <c r="K4" s="24" t="s">
        <v>93</v>
      </c>
      <c r="L4" s="22" t="s">
        <v>93</v>
      </c>
      <c r="M4" s="24" t="s">
        <v>93</v>
      </c>
      <c r="N4" s="22" t="s">
        <v>93</v>
      </c>
      <c r="O4" s="24" t="s">
        <v>93</v>
      </c>
      <c r="P4" s="22" t="s">
        <v>93</v>
      </c>
      <c r="R4" s="22"/>
      <c r="S4" s="22" t="s">
        <v>93</v>
      </c>
      <c r="T4" s="1">
        <v>4</v>
      </c>
      <c r="U4" s="31" t="s">
        <v>119</v>
      </c>
      <c r="Z4" s="33"/>
      <c r="AA4" s="34"/>
      <c r="AB4" s="33"/>
      <c r="AC4" s="34"/>
    </row>
    <row r="5" spans="1:29">
      <c r="A5" s="23" t="s">
        <v>93</v>
      </c>
      <c r="B5" s="22" t="s">
        <v>93</v>
      </c>
      <c r="C5" s="24" t="s">
        <v>93</v>
      </c>
      <c r="D5" s="22" t="s">
        <v>93</v>
      </c>
      <c r="E5" s="24"/>
      <c r="F5" s="22" t="s">
        <v>93</v>
      </c>
      <c r="G5" s="24" t="s">
        <v>93</v>
      </c>
      <c r="H5" s="22"/>
      <c r="I5" s="24" t="s">
        <v>93</v>
      </c>
      <c r="J5" s="22" t="s">
        <v>93</v>
      </c>
      <c r="K5" s="24" t="s">
        <v>93</v>
      </c>
      <c r="L5" s="22" t="s">
        <v>93</v>
      </c>
      <c r="M5" s="24" t="s">
        <v>93</v>
      </c>
      <c r="N5" s="22" t="s">
        <v>93</v>
      </c>
      <c r="O5" s="24" t="s">
        <v>93</v>
      </c>
      <c r="P5" s="22" t="s">
        <v>93</v>
      </c>
      <c r="R5" s="22"/>
      <c r="S5" s="22" t="s">
        <v>93</v>
      </c>
      <c r="T5" s="1">
        <v>5</v>
      </c>
      <c r="U5" s="20"/>
      <c r="Z5" s="33"/>
      <c r="AA5" s="34"/>
      <c r="AB5" s="33"/>
      <c r="AC5" s="34"/>
    </row>
    <row r="6" spans="1:29">
      <c r="A6" s="23" t="s">
        <v>93</v>
      </c>
      <c r="B6" s="22" t="s">
        <v>93</v>
      </c>
      <c r="C6" s="23" t="s">
        <v>93</v>
      </c>
      <c r="D6" s="22" t="s">
        <v>93</v>
      </c>
      <c r="F6" s="22" t="s">
        <v>93</v>
      </c>
      <c r="G6" s="24" t="s">
        <v>93</v>
      </c>
      <c r="H6" s="22"/>
      <c r="I6" s="24" t="s">
        <v>93</v>
      </c>
      <c r="J6" s="22" t="s">
        <v>93</v>
      </c>
      <c r="K6" s="24" t="s">
        <v>93</v>
      </c>
      <c r="L6" s="22" t="s">
        <v>93</v>
      </c>
      <c r="M6" s="24" t="s">
        <v>93</v>
      </c>
      <c r="N6" s="22" t="s">
        <v>93</v>
      </c>
      <c r="O6" s="24" t="s">
        <v>93</v>
      </c>
      <c r="P6" s="22" t="s">
        <v>93</v>
      </c>
      <c r="Q6" s="153"/>
      <c r="R6" s="154"/>
      <c r="S6" s="22" t="s">
        <v>93</v>
      </c>
      <c r="T6" s="1">
        <v>6</v>
      </c>
      <c r="U6" s="20"/>
      <c r="Z6" s="34"/>
      <c r="AA6" s="34"/>
      <c r="AB6" s="33"/>
      <c r="AC6" s="34"/>
    </row>
    <row r="7" spans="1:29">
      <c r="A7" s="24" t="s">
        <v>93</v>
      </c>
      <c r="B7" s="22" t="s">
        <v>93</v>
      </c>
      <c r="C7" s="24" t="s">
        <v>93</v>
      </c>
      <c r="D7" s="22" t="s">
        <v>93</v>
      </c>
      <c r="E7" s="28"/>
      <c r="F7" s="152" t="s">
        <v>104</v>
      </c>
      <c r="G7" s="28" t="s">
        <v>104</v>
      </c>
      <c r="H7" s="26"/>
      <c r="I7" s="153" t="s">
        <v>242</v>
      </c>
      <c r="J7" s="154" t="s">
        <v>242</v>
      </c>
      <c r="K7" s="153" t="s">
        <v>242</v>
      </c>
      <c r="L7" s="154" t="s">
        <v>242</v>
      </c>
      <c r="M7" s="153" t="s">
        <v>242</v>
      </c>
      <c r="N7" s="154" t="s">
        <v>242</v>
      </c>
      <c r="O7" s="153" t="s">
        <v>242</v>
      </c>
      <c r="P7" s="154" t="s">
        <v>242</v>
      </c>
      <c r="Q7" s="153"/>
      <c r="R7" s="154"/>
      <c r="S7" s="29" t="s">
        <v>104</v>
      </c>
      <c r="T7" s="1">
        <v>7</v>
      </c>
      <c r="U7" s="20" t="s">
        <v>270</v>
      </c>
      <c r="Z7" s="34"/>
      <c r="AA7" s="34"/>
      <c r="AB7" s="34"/>
      <c r="AC7" s="34"/>
    </row>
    <row r="8" spans="1:29">
      <c r="A8" s="23" t="s">
        <v>93</v>
      </c>
      <c r="B8" s="22" t="s">
        <v>93</v>
      </c>
      <c r="C8" s="23" t="s">
        <v>93</v>
      </c>
      <c r="D8" s="22" t="s">
        <v>93</v>
      </c>
      <c r="E8" s="28"/>
      <c r="F8" s="152" t="s">
        <v>104</v>
      </c>
      <c r="G8" s="28" t="s">
        <v>104</v>
      </c>
      <c r="H8" s="26"/>
      <c r="I8" s="153" t="s">
        <v>242</v>
      </c>
      <c r="J8" s="154" t="s">
        <v>242</v>
      </c>
      <c r="K8" s="153" t="s">
        <v>242</v>
      </c>
      <c r="L8" s="154" t="s">
        <v>242</v>
      </c>
      <c r="M8" s="153" t="s">
        <v>242</v>
      </c>
      <c r="N8" s="154" t="s">
        <v>242</v>
      </c>
      <c r="O8" s="153" t="s">
        <v>242</v>
      </c>
      <c r="P8" s="154" t="s">
        <v>242</v>
      </c>
      <c r="Q8" s="153"/>
      <c r="R8" s="154"/>
      <c r="S8" s="29" t="s">
        <v>104</v>
      </c>
      <c r="T8" s="1">
        <v>8</v>
      </c>
      <c r="U8" s="20" t="s">
        <v>271</v>
      </c>
      <c r="Z8" s="34"/>
      <c r="AA8" s="34"/>
      <c r="AB8" s="34"/>
      <c r="AC8" s="34"/>
    </row>
    <row r="9" spans="1:29">
      <c r="A9" s="28" t="s">
        <v>105</v>
      </c>
      <c r="B9" s="152" t="s">
        <v>278</v>
      </c>
      <c r="C9" s="28" t="s">
        <v>105</v>
      </c>
      <c r="D9" s="26" t="s">
        <v>278</v>
      </c>
      <c r="E9" s="28"/>
      <c r="F9" s="26" t="s">
        <v>105</v>
      </c>
      <c r="G9" s="28" t="s">
        <v>105</v>
      </c>
      <c r="H9" s="26"/>
      <c r="I9" s="28" t="s">
        <v>242</v>
      </c>
      <c r="J9" s="26" t="s">
        <v>242</v>
      </c>
      <c r="K9" s="28" t="s">
        <v>242</v>
      </c>
      <c r="L9" s="26" t="s">
        <v>242</v>
      </c>
      <c r="M9" s="28" t="s">
        <v>242</v>
      </c>
      <c r="N9" s="26" t="s">
        <v>242</v>
      </c>
      <c r="O9" s="28" t="s">
        <v>242</v>
      </c>
      <c r="P9" s="26" t="s">
        <v>242</v>
      </c>
      <c r="Q9" s="28"/>
      <c r="R9" s="26"/>
      <c r="S9" s="29" t="s">
        <v>105</v>
      </c>
      <c r="T9" s="1">
        <v>9</v>
      </c>
      <c r="U9" s="20" t="s">
        <v>272</v>
      </c>
      <c r="Z9" s="34"/>
      <c r="AA9" s="34"/>
      <c r="AB9" s="34"/>
      <c r="AC9" s="34"/>
    </row>
    <row r="10" spans="1:29">
      <c r="A10" s="28" t="s">
        <v>105</v>
      </c>
      <c r="B10" s="152" t="s">
        <v>278</v>
      </c>
      <c r="C10" s="28" t="s">
        <v>105</v>
      </c>
      <c r="D10" s="26" t="s">
        <v>278</v>
      </c>
      <c r="E10" s="28"/>
      <c r="F10" s="26" t="s">
        <v>105</v>
      </c>
      <c r="G10" s="28" t="s">
        <v>105</v>
      </c>
      <c r="H10" s="26"/>
      <c r="I10" s="28" t="s">
        <v>242</v>
      </c>
      <c r="J10" s="26" t="s">
        <v>242</v>
      </c>
      <c r="K10" s="28" t="s">
        <v>242</v>
      </c>
      <c r="L10" s="26" t="s">
        <v>242</v>
      </c>
      <c r="M10" s="28" t="s">
        <v>242</v>
      </c>
      <c r="N10" s="26" t="s">
        <v>242</v>
      </c>
      <c r="O10" s="28" t="s">
        <v>242</v>
      </c>
      <c r="P10" s="26" t="s">
        <v>242</v>
      </c>
      <c r="Q10" s="28"/>
      <c r="R10" s="26"/>
      <c r="S10" s="29" t="s">
        <v>105</v>
      </c>
      <c r="T10" s="1">
        <v>10</v>
      </c>
      <c r="U10" s="20" t="s">
        <v>273</v>
      </c>
      <c r="Z10" s="34"/>
      <c r="AA10" s="34"/>
      <c r="AB10" s="34"/>
      <c r="AC10" s="34"/>
    </row>
    <row r="11" spans="1:29">
      <c r="A11" s="28" t="s">
        <v>106</v>
      </c>
      <c r="B11" s="152" t="s">
        <v>278</v>
      </c>
      <c r="C11" s="28" t="s">
        <v>106</v>
      </c>
      <c r="D11" s="26" t="s">
        <v>278</v>
      </c>
      <c r="E11" s="28"/>
      <c r="F11" s="26" t="s">
        <v>106</v>
      </c>
      <c r="G11" s="28" t="s">
        <v>106</v>
      </c>
      <c r="H11" s="26"/>
      <c r="I11" s="28" t="s">
        <v>242</v>
      </c>
      <c r="J11" s="26" t="s">
        <v>242</v>
      </c>
      <c r="K11" s="28" t="s">
        <v>242</v>
      </c>
      <c r="L11" s="26" t="s">
        <v>242</v>
      </c>
      <c r="M11" s="28" t="s">
        <v>242</v>
      </c>
      <c r="N11" s="26" t="s">
        <v>242</v>
      </c>
      <c r="O11" s="28" t="s">
        <v>242</v>
      </c>
      <c r="P11" s="26" t="s">
        <v>242</v>
      </c>
      <c r="Q11" s="28"/>
      <c r="R11" s="26"/>
      <c r="S11" s="29" t="s">
        <v>106</v>
      </c>
      <c r="T11" s="1">
        <v>11</v>
      </c>
      <c r="U11" s="20" t="s">
        <v>102</v>
      </c>
      <c r="Z11" s="34"/>
      <c r="AA11" s="34"/>
      <c r="AB11" s="34"/>
      <c r="AC11" s="34"/>
    </row>
    <row r="12" spans="1:29">
      <c r="A12" s="28" t="s">
        <v>106</v>
      </c>
      <c r="B12" s="152" t="s">
        <v>278</v>
      </c>
      <c r="C12" s="28" t="s">
        <v>106</v>
      </c>
      <c r="D12" s="26" t="s">
        <v>278</v>
      </c>
      <c r="E12" s="28"/>
      <c r="F12" s="26" t="s">
        <v>106</v>
      </c>
      <c r="G12" s="28" t="s">
        <v>106</v>
      </c>
      <c r="H12" s="26"/>
      <c r="I12" s="28" t="s">
        <v>242</v>
      </c>
      <c r="J12" s="26" t="s">
        <v>242</v>
      </c>
      <c r="K12" s="28" t="s">
        <v>242</v>
      </c>
      <c r="L12" s="26" t="s">
        <v>242</v>
      </c>
      <c r="M12" s="28" t="s">
        <v>242</v>
      </c>
      <c r="N12" s="26" t="s">
        <v>242</v>
      </c>
      <c r="O12" s="28" t="s">
        <v>242</v>
      </c>
      <c r="P12" s="26" t="s">
        <v>242</v>
      </c>
      <c r="Q12" s="28"/>
      <c r="R12" s="26"/>
      <c r="S12" s="29" t="s">
        <v>106</v>
      </c>
      <c r="T12" s="1">
        <v>12</v>
      </c>
      <c r="U12" s="20" t="s">
        <v>101</v>
      </c>
      <c r="Z12" s="34"/>
      <c r="AA12" s="34"/>
      <c r="AB12" s="34"/>
      <c r="AC12" s="34"/>
    </row>
    <row r="13" spans="1:29">
      <c r="A13" s="28" t="s">
        <v>107</v>
      </c>
      <c r="B13" s="26" t="s">
        <v>107</v>
      </c>
      <c r="C13" s="28" t="s">
        <v>110</v>
      </c>
      <c r="D13" s="26" t="s">
        <v>110</v>
      </c>
      <c r="E13" s="28"/>
      <c r="F13" s="26" t="s">
        <v>107</v>
      </c>
      <c r="G13" s="28" t="s">
        <v>110</v>
      </c>
      <c r="H13" s="26"/>
      <c r="I13" s="28" t="s">
        <v>242</v>
      </c>
      <c r="J13" s="26" t="s">
        <v>242</v>
      </c>
      <c r="K13" s="28" t="s">
        <v>242</v>
      </c>
      <c r="L13" s="26" t="s">
        <v>242</v>
      </c>
      <c r="M13" s="28" t="s">
        <v>242</v>
      </c>
      <c r="N13" s="26" t="s">
        <v>242</v>
      </c>
      <c r="O13" s="28" t="s">
        <v>242</v>
      </c>
      <c r="P13" s="26" t="s">
        <v>242</v>
      </c>
      <c r="Q13" s="28"/>
      <c r="R13" s="26"/>
      <c r="S13" s="29" t="s">
        <v>107</v>
      </c>
      <c r="T13" s="1">
        <v>13</v>
      </c>
      <c r="U13" s="20" t="s">
        <v>120</v>
      </c>
      <c r="Z13" s="34"/>
      <c r="AA13" s="34"/>
      <c r="AB13" s="34"/>
      <c r="AC13" s="34"/>
    </row>
    <row r="14" spans="1:29">
      <c r="A14" s="28" t="s">
        <v>107</v>
      </c>
      <c r="B14" s="26" t="s">
        <v>107</v>
      </c>
      <c r="C14" s="28" t="s">
        <v>110</v>
      </c>
      <c r="D14" s="26" t="s">
        <v>110</v>
      </c>
      <c r="E14" s="28"/>
      <c r="F14" s="26" t="s">
        <v>107</v>
      </c>
      <c r="G14" s="28" t="s">
        <v>110</v>
      </c>
      <c r="H14" s="26"/>
      <c r="I14" s="28" t="s">
        <v>242</v>
      </c>
      <c r="J14" s="26" t="s">
        <v>242</v>
      </c>
      <c r="K14" s="28" t="s">
        <v>242</v>
      </c>
      <c r="L14" s="26" t="s">
        <v>242</v>
      </c>
      <c r="M14" s="28" t="s">
        <v>242</v>
      </c>
      <c r="N14" s="26" t="s">
        <v>242</v>
      </c>
      <c r="O14" s="28" t="s">
        <v>242</v>
      </c>
      <c r="P14" s="26" t="s">
        <v>242</v>
      </c>
      <c r="Q14" s="28"/>
      <c r="R14" s="26"/>
      <c r="S14" s="29" t="s">
        <v>107</v>
      </c>
      <c r="T14" s="1">
        <v>14</v>
      </c>
      <c r="U14" s="20" t="s">
        <v>121</v>
      </c>
      <c r="Z14" s="34"/>
      <c r="AA14" s="34"/>
      <c r="AB14" s="34"/>
      <c r="AC14" s="34"/>
    </row>
    <row r="15" spans="1:29">
      <c r="A15" s="28" t="s">
        <v>109</v>
      </c>
      <c r="B15" s="26" t="s">
        <v>108</v>
      </c>
      <c r="C15" s="28" t="s">
        <v>110</v>
      </c>
      <c r="D15" s="26" t="s">
        <v>110</v>
      </c>
      <c r="E15" s="28"/>
      <c r="F15" s="26" t="s">
        <v>109</v>
      </c>
      <c r="G15" s="28" t="s">
        <v>110</v>
      </c>
      <c r="H15" s="26"/>
      <c r="I15" s="28" t="s">
        <v>109</v>
      </c>
      <c r="J15" s="26" t="s">
        <v>109</v>
      </c>
      <c r="K15" s="28" t="s">
        <v>109</v>
      </c>
      <c r="L15" s="26" t="s">
        <v>109</v>
      </c>
      <c r="M15" s="28" t="s">
        <v>109</v>
      </c>
      <c r="N15" s="26" t="s">
        <v>109</v>
      </c>
      <c r="O15" s="28" t="s">
        <v>109</v>
      </c>
      <c r="P15" s="26" t="s">
        <v>109</v>
      </c>
      <c r="Q15" s="28"/>
      <c r="R15" s="26"/>
      <c r="S15" s="29" t="s">
        <v>108</v>
      </c>
      <c r="T15" s="1">
        <v>15</v>
      </c>
      <c r="U15" s="20" t="s">
        <v>123</v>
      </c>
      <c r="Z15" s="34"/>
      <c r="AA15" s="34"/>
      <c r="AB15" s="34"/>
      <c r="AC15" s="34"/>
    </row>
    <row r="16" spans="1:29">
      <c r="A16" s="28" t="s">
        <v>109</v>
      </c>
      <c r="B16" s="26" t="s">
        <v>108</v>
      </c>
      <c r="C16" s="28" t="s">
        <v>110</v>
      </c>
      <c r="D16" s="26" t="s">
        <v>110</v>
      </c>
      <c r="E16" s="28"/>
      <c r="F16" s="26" t="s">
        <v>109</v>
      </c>
      <c r="G16" s="28" t="s">
        <v>110</v>
      </c>
      <c r="H16" s="26"/>
      <c r="I16" s="28" t="s">
        <v>109</v>
      </c>
      <c r="J16" s="26" t="s">
        <v>109</v>
      </c>
      <c r="K16" s="28" t="s">
        <v>109</v>
      </c>
      <c r="L16" s="26" t="s">
        <v>109</v>
      </c>
      <c r="M16" s="28" t="s">
        <v>109</v>
      </c>
      <c r="N16" s="26" t="s">
        <v>109</v>
      </c>
      <c r="O16" s="28" t="s">
        <v>109</v>
      </c>
      <c r="P16" s="26" t="s">
        <v>109</v>
      </c>
      <c r="Q16" s="28"/>
      <c r="R16" s="26"/>
      <c r="S16" s="29" t="s">
        <v>108</v>
      </c>
      <c r="T16" s="1">
        <v>16</v>
      </c>
      <c r="U16" s="20" t="s">
        <v>122</v>
      </c>
      <c r="Z16" s="34"/>
      <c r="AA16" s="34"/>
      <c r="AB16" s="34"/>
      <c r="AC16" s="34"/>
    </row>
    <row r="17" spans="1:29">
      <c r="A17" s="28" t="s">
        <v>109</v>
      </c>
      <c r="B17" s="26" t="s">
        <v>103</v>
      </c>
      <c r="C17" s="28" t="s">
        <v>110</v>
      </c>
      <c r="D17" s="26" t="s">
        <v>110</v>
      </c>
      <c r="E17" s="28"/>
      <c r="F17" s="26" t="s">
        <v>109</v>
      </c>
      <c r="G17" s="28" t="s">
        <v>110</v>
      </c>
      <c r="H17" s="26"/>
      <c r="I17" s="28" t="s">
        <v>109</v>
      </c>
      <c r="J17" s="26" t="s">
        <v>109</v>
      </c>
      <c r="K17" s="28" t="s">
        <v>109</v>
      </c>
      <c r="L17" s="26" t="s">
        <v>109</v>
      </c>
      <c r="M17" s="28" t="s">
        <v>109</v>
      </c>
      <c r="N17" s="26" t="s">
        <v>109</v>
      </c>
      <c r="O17" s="28" t="s">
        <v>109</v>
      </c>
      <c r="P17" s="26" t="s">
        <v>109</v>
      </c>
      <c r="Q17" s="28"/>
      <c r="R17" s="26"/>
      <c r="S17" s="29" t="s">
        <v>111</v>
      </c>
      <c r="T17" s="1">
        <v>17</v>
      </c>
      <c r="U17" s="20" t="s">
        <v>243</v>
      </c>
      <c r="Z17" s="34"/>
      <c r="AA17" s="34"/>
      <c r="AB17" s="34"/>
      <c r="AC17" s="34"/>
    </row>
    <row r="18" spans="1:29">
      <c r="A18" s="28" t="s">
        <v>109</v>
      </c>
      <c r="B18" s="26" t="s">
        <v>103</v>
      </c>
      <c r="C18" s="28" t="s">
        <v>110</v>
      </c>
      <c r="D18" s="26" t="s">
        <v>110</v>
      </c>
      <c r="E18" s="28"/>
      <c r="F18" s="26" t="s">
        <v>109</v>
      </c>
      <c r="G18" s="28" t="s">
        <v>110</v>
      </c>
      <c r="H18" s="26"/>
      <c r="I18" s="28" t="s">
        <v>109</v>
      </c>
      <c r="J18" s="26" t="s">
        <v>109</v>
      </c>
      <c r="K18" s="28" t="s">
        <v>109</v>
      </c>
      <c r="L18" s="26" t="s">
        <v>109</v>
      </c>
      <c r="M18" s="28" t="s">
        <v>109</v>
      </c>
      <c r="N18" s="26" t="s">
        <v>109</v>
      </c>
      <c r="O18" s="28" t="s">
        <v>109</v>
      </c>
      <c r="P18" s="26" t="s">
        <v>109</v>
      </c>
      <c r="Q18" s="28"/>
      <c r="R18" s="26"/>
      <c r="S18" s="29" t="s">
        <v>111</v>
      </c>
      <c r="T18" s="1">
        <v>18</v>
      </c>
      <c r="U18" s="20" t="s">
        <v>244</v>
      </c>
      <c r="Z18" s="34"/>
      <c r="AA18" s="34"/>
      <c r="AB18" s="34"/>
      <c r="AC18" s="34"/>
    </row>
    <row r="19" spans="1:29">
      <c r="A19" s="28" t="s">
        <v>109</v>
      </c>
      <c r="B19" s="26" t="s">
        <v>103</v>
      </c>
      <c r="C19" s="28" t="s">
        <v>110</v>
      </c>
      <c r="D19" s="26" t="s">
        <v>110</v>
      </c>
      <c r="E19" s="28"/>
      <c r="F19" s="26" t="s">
        <v>109</v>
      </c>
      <c r="G19" s="28" t="s">
        <v>110</v>
      </c>
      <c r="H19" s="26"/>
      <c r="I19" s="28" t="s">
        <v>109</v>
      </c>
      <c r="J19" s="26" t="s">
        <v>109</v>
      </c>
      <c r="K19" s="28" t="s">
        <v>109</v>
      </c>
      <c r="L19" s="26" t="s">
        <v>109</v>
      </c>
      <c r="M19" s="28" t="s">
        <v>109</v>
      </c>
      <c r="N19" s="26" t="s">
        <v>109</v>
      </c>
      <c r="O19" s="28" t="s">
        <v>109</v>
      </c>
      <c r="P19" s="26" t="s">
        <v>109</v>
      </c>
      <c r="Q19" s="28"/>
      <c r="R19" s="26"/>
      <c r="S19" s="29" t="s">
        <v>100</v>
      </c>
      <c r="T19" s="1">
        <v>19</v>
      </c>
      <c r="U19" s="20" t="s">
        <v>245</v>
      </c>
      <c r="Z19" s="34"/>
      <c r="AA19" s="34"/>
      <c r="AB19" s="34"/>
      <c r="AC19" s="34"/>
    </row>
    <row r="20" spans="1:29">
      <c r="A20" s="28" t="s">
        <v>109</v>
      </c>
      <c r="B20" s="26" t="s">
        <v>103</v>
      </c>
      <c r="C20" s="28" t="s">
        <v>110</v>
      </c>
      <c r="D20" s="26" t="s">
        <v>110</v>
      </c>
      <c r="E20" s="28"/>
      <c r="F20" s="26" t="s">
        <v>109</v>
      </c>
      <c r="G20" s="28" t="s">
        <v>110</v>
      </c>
      <c r="H20" s="26"/>
      <c r="I20" s="28" t="s">
        <v>109</v>
      </c>
      <c r="J20" s="26" t="s">
        <v>109</v>
      </c>
      <c r="K20" s="28" t="s">
        <v>109</v>
      </c>
      <c r="L20" s="26" t="s">
        <v>109</v>
      </c>
      <c r="M20" s="28" t="s">
        <v>109</v>
      </c>
      <c r="N20" s="26" t="s">
        <v>109</v>
      </c>
      <c r="O20" s="28" t="s">
        <v>109</v>
      </c>
      <c r="P20" s="26" t="s">
        <v>109</v>
      </c>
      <c r="Q20" s="28"/>
      <c r="R20" s="26"/>
      <c r="S20" s="29" t="s">
        <v>100</v>
      </c>
      <c r="T20" s="1">
        <v>20</v>
      </c>
      <c r="U20" s="20" t="s">
        <v>246</v>
      </c>
      <c r="Z20" s="34"/>
      <c r="AA20" s="34"/>
      <c r="AB20" s="34"/>
      <c r="AC20" s="34"/>
    </row>
    <row r="21" spans="1:29">
      <c r="A21" s="28" t="s">
        <v>109</v>
      </c>
      <c r="B21" s="26" t="s">
        <v>103</v>
      </c>
      <c r="C21" s="28" t="s">
        <v>110</v>
      </c>
      <c r="D21" s="26" t="s">
        <v>110</v>
      </c>
      <c r="E21" s="28"/>
      <c r="F21" s="26" t="s">
        <v>109</v>
      </c>
      <c r="G21" s="28" t="s">
        <v>110</v>
      </c>
      <c r="H21" s="26"/>
      <c r="I21" s="28" t="s">
        <v>109</v>
      </c>
      <c r="J21" s="26" t="s">
        <v>109</v>
      </c>
      <c r="K21" s="28" t="s">
        <v>109</v>
      </c>
      <c r="L21" s="26" t="s">
        <v>109</v>
      </c>
      <c r="M21" s="28" t="s">
        <v>109</v>
      </c>
      <c r="N21" s="26" t="s">
        <v>109</v>
      </c>
      <c r="O21" s="28" t="s">
        <v>109</v>
      </c>
      <c r="P21" s="26" t="s">
        <v>109</v>
      </c>
      <c r="Q21" s="28"/>
      <c r="R21" s="26"/>
      <c r="S21" s="29" t="s">
        <v>100</v>
      </c>
      <c r="T21" s="1">
        <v>21</v>
      </c>
      <c r="U21" s="20"/>
      <c r="Z21" s="34"/>
      <c r="AA21" s="34"/>
      <c r="AB21" s="34"/>
      <c r="AC21" s="34"/>
    </row>
    <row r="22" spans="1:29">
      <c r="A22" s="28" t="s">
        <v>109</v>
      </c>
      <c r="B22" s="26" t="s">
        <v>103</v>
      </c>
      <c r="C22" s="28" t="s">
        <v>110</v>
      </c>
      <c r="D22" s="26" t="s">
        <v>110</v>
      </c>
      <c r="E22" s="28"/>
      <c r="F22" s="26" t="s">
        <v>109</v>
      </c>
      <c r="G22" s="28" t="s">
        <v>110</v>
      </c>
      <c r="H22" s="26"/>
      <c r="I22" s="28" t="s">
        <v>109</v>
      </c>
      <c r="J22" s="26" t="s">
        <v>109</v>
      </c>
      <c r="K22" s="28" t="s">
        <v>109</v>
      </c>
      <c r="L22" s="26" t="s">
        <v>109</v>
      </c>
      <c r="M22" s="28" t="s">
        <v>109</v>
      </c>
      <c r="N22" s="26" t="s">
        <v>109</v>
      </c>
      <c r="O22" s="28" t="s">
        <v>109</v>
      </c>
      <c r="P22" s="26" t="s">
        <v>109</v>
      </c>
      <c r="Q22" s="28"/>
      <c r="R22" s="26"/>
      <c r="S22" s="29" t="s">
        <v>100</v>
      </c>
      <c r="T22" s="1">
        <v>22</v>
      </c>
      <c r="U22" s="20"/>
      <c r="Z22" s="34"/>
      <c r="AA22" s="34"/>
      <c r="AB22" s="34"/>
      <c r="AC22" s="34"/>
    </row>
    <row r="23" spans="1:29">
      <c r="A23" s="28" t="s">
        <v>109</v>
      </c>
      <c r="B23" s="26" t="s">
        <v>103</v>
      </c>
      <c r="C23" s="28" t="s">
        <v>110</v>
      </c>
      <c r="D23" s="26" t="s">
        <v>110</v>
      </c>
      <c r="E23" s="28"/>
      <c r="F23" s="26" t="s">
        <v>109</v>
      </c>
      <c r="G23" s="28" t="s">
        <v>110</v>
      </c>
      <c r="H23" s="26"/>
      <c r="I23" s="28" t="s">
        <v>109</v>
      </c>
      <c r="J23" s="26" t="s">
        <v>109</v>
      </c>
      <c r="K23" s="28" t="s">
        <v>109</v>
      </c>
      <c r="L23" s="26" t="s">
        <v>109</v>
      </c>
      <c r="M23" s="28" t="s">
        <v>109</v>
      </c>
      <c r="N23" s="26" t="s">
        <v>109</v>
      </c>
      <c r="O23" s="28" t="s">
        <v>109</v>
      </c>
      <c r="P23" s="26" t="s">
        <v>109</v>
      </c>
      <c r="Q23" s="28"/>
      <c r="R23" s="26"/>
      <c r="S23" s="29" t="s">
        <v>100</v>
      </c>
      <c r="T23" s="1">
        <v>23</v>
      </c>
      <c r="Z23" s="34"/>
      <c r="AA23" s="34"/>
      <c r="AB23" s="34"/>
      <c r="AC23" s="34"/>
    </row>
    <row r="24" spans="1:29">
      <c r="A24" s="28" t="s">
        <v>109</v>
      </c>
      <c r="B24" s="26" t="s">
        <v>103</v>
      </c>
      <c r="C24" s="28" t="s">
        <v>110</v>
      </c>
      <c r="D24" s="26" t="s">
        <v>110</v>
      </c>
      <c r="E24" s="28"/>
      <c r="F24" s="26" t="s">
        <v>109</v>
      </c>
      <c r="G24" s="28" t="s">
        <v>110</v>
      </c>
      <c r="H24" s="26"/>
      <c r="I24" s="28" t="s">
        <v>109</v>
      </c>
      <c r="J24" s="26" t="s">
        <v>109</v>
      </c>
      <c r="K24" s="28" t="s">
        <v>109</v>
      </c>
      <c r="L24" s="26" t="s">
        <v>109</v>
      </c>
      <c r="M24" s="28" t="s">
        <v>109</v>
      </c>
      <c r="N24" s="26" t="s">
        <v>109</v>
      </c>
      <c r="O24" s="28" t="s">
        <v>109</v>
      </c>
      <c r="P24" s="26" t="s">
        <v>109</v>
      </c>
      <c r="Q24" s="28"/>
      <c r="R24" s="26"/>
      <c r="S24" s="29" t="s">
        <v>100</v>
      </c>
      <c r="T24" s="1">
        <v>24</v>
      </c>
      <c r="Z24" s="34"/>
      <c r="AA24" s="34"/>
      <c r="AB24" s="34"/>
      <c r="AC24" s="34"/>
    </row>
    <row r="25" spans="1:29">
      <c r="A25" s="28" t="s">
        <v>109</v>
      </c>
      <c r="B25" s="26" t="s">
        <v>103</v>
      </c>
      <c r="C25" s="28" t="s">
        <v>110</v>
      </c>
      <c r="D25" s="26" t="s">
        <v>110</v>
      </c>
      <c r="E25" s="28"/>
      <c r="F25" s="26" t="s">
        <v>109</v>
      </c>
      <c r="G25" s="28" t="s">
        <v>110</v>
      </c>
      <c r="H25" s="26"/>
      <c r="I25" s="28" t="s">
        <v>109</v>
      </c>
      <c r="J25" s="26" t="s">
        <v>109</v>
      </c>
      <c r="K25" s="28" t="s">
        <v>109</v>
      </c>
      <c r="L25" s="26" t="s">
        <v>109</v>
      </c>
      <c r="M25" s="28" t="s">
        <v>109</v>
      </c>
      <c r="N25" s="26" t="s">
        <v>109</v>
      </c>
      <c r="O25" s="28" t="s">
        <v>109</v>
      </c>
      <c r="P25" s="26" t="s">
        <v>109</v>
      </c>
      <c r="Q25" s="28"/>
      <c r="R25" s="26"/>
      <c r="S25" s="29" t="s">
        <v>100</v>
      </c>
      <c r="T25" s="1">
        <v>25</v>
      </c>
      <c r="Z25" s="34"/>
      <c r="AA25" s="34"/>
      <c r="AB25" s="34"/>
      <c r="AC25" s="34"/>
    </row>
    <row r="26" spans="1:29">
      <c r="A26" s="28" t="s">
        <v>109</v>
      </c>
      <c r="B26" s="26" t="s">
        <v>103</v>
      </c>
      <c r="C26" s="28" t="s">
        <v>110</v>
      </c>
      <c r="D26" s="26" t="s">
        <v>110</v>
      </c>
      <c r="E26" s="28"/>
      <c r="F26" s="26" t="s">
        <v>109</v>
      </c>
      <c r="G26" s="28" t="s">
        <v>110</v>
      </c>
      <c r="H26" s="26"/>
      <c r="I26" s="28" t="s">
        <v>109</v>
      </c>
      <c r="J26" s="26" t="s">
        <v>109</v>
      </c>
      <c r="K26" s="28" t="s">
        <v>109</v>
      </c>
      <c r="L26" s="26" t="s">
        <v>109</v>
      </c>
      <c r="M26" s="28" t="s">
        <v>109</v>
      </c>
      <c r="N26" s="26" t="s">
        <v>109</v>
      </c>
      <c r="O26" s="28" t="s">
        <v>109</v>
      </c>
      <c r="P26" s="26" t="s">
        <v>109</v>
      </c>
      <c r="Q26" s="28"/>
      <c r="R26" s="26"/>
      <c r="S26" s="29" t="s">
        <v>100</v>
      </c>
      <c r="T26" s="1">
        <v>26</v>
      </c>
      <c r="Z26" s="34"/>
      <c r="AA26" s="34"/>
      <c r="AB26" s="34"/>
      <c r="AC26" s="34"/>
    </row>
    <row r="27" spans="1:29">
      <c r="A27" s="28" t="s">
        <v>109</v>
      </c>
      <c r="B27" s="26" t="s">
        <v>103</v>
      </c>
      <c r="C27" s="28" t="s">
        <v>110</v>
      </c>
      <c r="D27" s="26" t="s">
        <v>110</v>
      </c>
      <c r="E27" s="28"/>
      <c r="F27" s="26" t="s">
        <v>109</v>
      </c>
      <c r="G27" s="28" t="s">
        <v>110</v>
      </c>
      <c r="H27" s="26"/>
      <c r="I27" s="28" t="s">
        <v>109</v>
      </c>
      <c r="J27" s="26" t="s">
        <v>109</v>
      </c>
      <c r="K27" s="28" t="s">
        <v>109</v>
      </c>
      <c r="L27" s="26" t="s">
        <v>109</v>
      </c>
      <c r="M27" s="28" t="s">
        <v>109</v>
      </c>
      <c r="N27" s="26" t="s">
        <v>109</v>
      </c>
      <c r="O27" s="28" t="s">
        <v>109</v>
      </c>
      <c r="P27" s="26" t="s">
        <v>109</v>
      </c>
      <c r="Q27" s="28"/>
      <c r="R27" s="26"/>
      <c r="S27" s="29" t="s">
        <v>100</v>
      </c>
      <c r="T27" s="1">
        <v>27</v>
      </c>
      <c r="Z27" s="34"/>
      <c r="AA27" s="34"/>
      <c r="AB27" s="34"/>
      <c r="AC27" s="34"/>
    </row>
    <row r="28" spans="1:29">
      <c r="A28" s="28" t="s">
        <v>109</v>
      </c>
      <c r="B28" s="26" t="s">
        <v>103</v>
      </c>
      <c r="C28" s="28" t="s">
        <v>110</v>
      </c>
      <c r="D28" s="26" t="s">
        <v>110</v>
      </c>
      <c r="E28" s="28"/>
      <c r="F28" s="26" t="s">
        <v>109</v>
      </c>
      <c r="G28" s="28" t="s">
        <v>110</v>
      </c>
      <c r="H28" s="26"/>
      <c r="I28" s="28" t="s">
        <v>109</v>
      </c>
      <c r="J28" s="26" t="s">
        <v>109</v>
      </c>
      <c r="K28" s="28" t="s">
        <v>109</v>
      </c>
      <c r="L28" s="26" t="s">
        <v>109</v>
      </c>
      <c r="M28" s="28" t="s">
        <v>109</v>
      </c>
      <c r="N28" s="26" t="s">
        <v>109</v>
      </c>
      <c r="O28" s="28" t="s">
        <v>109</v>
      </c>
      <c r="P28" s="26" t="s">
        <v>109</v>
      </c>
      <c r="Q28" s="28"/>
      <c r="R28" s="26"/>
      <c r="S28" s="29" t="s">
        <v>100</v>
      </c>
      <c r="T28" s="1">
        <v>28</v>
      </c>
      <c r="Z28" s="34"/>
      <c r="AA28" s="34"/>
      <c r="AB28" s="34"/>
      <c r="AC28" s="34"/>
    </row>
    <row r="29" spans="1:29">
      <c r="A29" s="28" t="s">
        <v>109</v>
      </c>
      <c r="B29" s="26" t="s">
        <v>103</v>
      </c>
      <c r="C29" s="28" t="s">
        <v>110</v>
      </c>
      <c r="D29" s="26" t="s">
        <v>110</v>
      </c>
      <c r="E29" s="28"/>
      <c r="F29" s="26" t="s">
        <v>109</v>
      </c>
      <c r="G29" s="28" t="s">
        <v>110</v>
      </c>
      <c r="H29" s="26"/>
      <c r="I29" s="28" t="s">
        <v>109</v>
      </c>
      <c r="J29" s="26" t="s">
        <v>109</v>
      </c>
      <c r="K29" s="28" t="s">
        <v>109</v>
      </c>
      <c r="L29" s="26" t="s">
        <v>109</v>
      </c>
      <c r="M29" s="28" t="s">
        <v>109</v>
      </c>
      <c r="N29" s="26" t="s">
        <v>109</v>
      </c>
      <c r="O29" s="28" t="s">
        <v>109</v>
      </c>
      <c r="P29" s="26" t="s">
        <v>109</v>
      </c>
      <c r="Q29" s="28"/>
      <c r="R29" s="26"/>
      <c r="S29" s="29" t="s">
        <v>100</v>
      </c>
      <c r="T29" s="1">
        <v>29</v>
      </c>
      <c r="Z29" s="34"/>
      <c r="AA29" s="34"/>
      <c r="AB29" s="34"/>
      <c r="AC29" s="34"/>
    </row>
    <row r="30" spans="1:29">
      <c r="A30" s="28" t="s">
        <v>109</v>
      </c>
      <c r="B30" s="26" t="s">
        <v>103</v>
      </c>
      <c r="C30" s="28" t="s">
        <v>110</v>
      </c>
      <c r="D30" s="26" t="s">
        <v>110</v>
      </c>
      <c r="E30" s="28"/>
      <c r="F30" s="26" t="s">
        <v>109</v>
      </c>
      <c r="G30" s="28" t="s">
        <v>110</v>
      </c>
      <c r="H30" s="26"/>
      <c r="I30" s="28" t="s">
        <v>109</v>
      </c>
      <c r="J30" s="26" t="s">
        <v>109</v>
      </c>
      <c r="K30" s="28" t="s">
        <v>109</v>
      </c>
      <c r="L30" s="26" t="s">
        <v>109</v>
      </c>
      <c r="M30" s="28" t="s">
        <v>109</v>
      </c>
      <c r="N30" s="26" t="s">
        <v>109</v>
      </c>
      <c r="O30" s="28" t="s">
        <v>109</v>
      </c>
      <c r="P30" s="26" t="s">
        <v>109</v>
      </c>
      <c r="Q30" s="28"/>
      <c r="R30" s="26"/>
      <c r="S30" s="29" t="s">
        <v>100</v>
      </c>
      <c r="T30" s="1">
        <v>30</v>
      </c>
      <c r="Z30" s="34"/>
      <c r="AA30" s="34"/>
      <c r="AB30" s="34"/>
      <c r="AC30" s="34"/>
    </row>
    <row r="31" spans="1:29">
      <c r="A31" s="28" t="s">
        <v>109</v>
      </c>
      <c r="B31" s="26" t="s">
        <v>103</v>
      </c>
      <c r="C31" s="28" t="s">
        <v>110</v>
      </c>
      <c r="D31" s="26" t="s">
        <v>110</v>
      </c>
      <c r="E31" s="28"/>
      <c r="F31" s="26" t="s">
        <v>109</v>
      </c>
      <c r="G31" s="28" t="s">
        <v>110</v>
      </c>
      <c r="H31" s="26"/>
      <c r="I31" s="28" t="s">
        <v>109</v>
      </c>
      <c r="J31" s="26" t="s">
        <v>109</v>
      </c>
      <c r="K31" s="28" t="s">
        <v>109</v>
      </c>
      <c r="L31" s="26" t="s">
        <v>109</v>
      </c>
      <c r="M31" s="28" t="s">
        <v>109</v>
      </c>
      <c r="N31" s="26" t="s">
        <v>109</v>
      </c>
      <c r="O31" s="28" t="s">
        <v>109</v>
      </c>
      <c r="P31" s="26" t="s">
        <v>109</v>
      </c>
      <c r="Q31" s="28"/>
      <c r="R31" s="26"/>
      <c r="S31" s="29" t="s">
        <v>100</v>
      </c>
      <c r="T31" s="1">
        <v>31</v>
      </c>
      <c r="Z31" s="34"/>
      <c r="AA31" s="34"/>
      <c r="AB31" s="34"/>
      <c r="AC31" s="34"/>
    </row>
    <row r="32" spans="1:29">
      <c r="A32" s="28" t="s">
        <v>109</v>
      </c>
      <c r="B32" s="26" t="s">
        <v>103</v>
      </c>
      <c r="C32" s="28" t="s">
        <v>110</v>
      </c>
      <c r="D32" s="26" t="s">
        <v>110</v>
      </c>
      <c r="E32" s="28"/>
      <c r="F32" s="26" t="s">
        <v>109</v>
      </c>
      <c r="G32" s="28" t="s">
        <v>110</v>
      </c>
      <c r="H32" s="26"/>
      <c r="I32" s="28" t="s">
        <v>109</v>
      </c>
      <c r="J32" s="26" t="s">
        <v>109</v>
      </c>
      <c r="K32" s="28" t="s">
        <v>109</v>
      </c>
      <c r="L32" s="26" t="s">
        <v>109</v>
      </c>
      <c r="M32" s="28" t="s">
        <v>109</v>
      </c>
      <c r="N32" s="26" t="s">
        <v>109</v>
      </c>
      <c r="O32" s="28" t="s">
        <v>109</v>
      </c>
      <c r="P32" s="26" t="s">
        <v>109</v>
      </c>
      <c r="Q32" s="28"/>
      <c r="R32" s="26"/>
      <c r="S32" s="29" t="s">
        <v>100</v>
      </c>
      <c r="T32" s="1">
        <v>32</v>
      </c>
      <c r="Z32" s="34"/>
      <c r="AA32" s="34"/>
      <c r="AB32" s="34"/>
      <c r="AC32" s="34"/>
    </row>
    <row r="33" spans="1:29">
      <c r="A33" s="28" t="s">
        <v>109</v>
      </c>
      <c r="B33" s="26" t="s">
        <v>103</v>
      </c>
      <c r="C33" s="28" t="s">
        <v>110</v>
      </c>
      <c r="D33" s="26" t="s">
        <v>110</v>
      </c>
      <c r="E33" s="28"/>
      <c r="F33" s="26" t="s">
        <v>109</v>
      </c>
      <c r="G33" s="28" t="s">
        <v>110</v>
      </c>
      <c r="H33" s="26"/>
      <c r="I33" s="28" t="s">
        <v>109</v>
      </c>
      <c r="J33" s="26" t="s">
        <v>109</v>
      </c>
      <c r="K33" s="28" t="s">
        <v>109</v>
      </c>
      <c r="L33" s="26" t="s">
        <v>109</v>
      </c>
      <c r="M33" s="28" t="s">
        <v>109</v>
      </c>
      <c r="N33" s="26" t="s">
        <v>109</v>
      </c>
      <c r="O33" s="28" t="s">
        <v>109</v>
      </c>
      <c r="P33" s="26" t="s">
        <v>109</v>
      </c>
      <c r="Q33" s="28"/>
      <c r="R33" s="26"/>
      <c r="S33" s="29" t="s">
        <v>100</v>
      </c>
      <c r="T33" s="1">
        <v>33</v>
      </c>
      <c r="Z33" s="34"/>
      <c r="AA33" s="34"/>
      <c r="AB33" s="34"/>
      <c r="AC33" s="34"/>
    </row>
    <row r="34" spans="1:29">
      <c r="A34" s="28" t="s">
        <v>109</v>
      </c>
      <c r="B34" s="26" t="s">
        <v>103</v>
      </c>
      <c r="C34" s="28" t="s">
        <v>110</v>
      </c>
      <c r="D34" s="26" t="s">
        <v>110</v>
      </c>
      <c r="E34" s="28"/>
      <c r="F34" s="26" t="s">
        <v>109</v>
      </c>
      <c r="G34" s="28" t="s">
        <v>110</v>
      </c>
      <c r="H34" s="26"/>
      <c r="I34" s="28" t="s">
        <v>109</v>
      </c>
      <c r="J34" s="26" t="s">
        <v>109</v>
      </c>
      <c r="K34" s="28" t="s">
        <v>109</v>
      </c>
      <c r="L34" s="26" t="s">
        <v>109</v>
      </c>
      <c r="M34" s="28" t="s">
        <v>109</v>
      </c>
      <c r="N34" s="26" t="s">
        <v>109</v>
      </c>
      <c r="O34" s="28" t="s">
        <v>109</v>
      </c>
      <c r="P34" s="26" t="s">
        <v>109</v>
      </c>
      <c r="Q34" s="28"/>
      <c r="R34" s="26"/>
      <c r="S34" s="29" t="s">
        <v>100</v>
      </c>
      <c r="T34" s="1">
        <v>34</v>
      </c>
      <c r="Z34" s="34"/>
      <c r="AA34" s="34"/>
      <c r="AB34" s="34"/>
      <c r="AC34" s="34"/>
    </row>
    <row r="35" spans="1:29">
      <c r="A35" s="28" t="s">
        <v>109</v>
      </c>
      <c r="B35" s="26" t="s">
        <v>103</v>
      </c>
      <c r="C35" s="28" t="s">
        <v>110</v>
      </c>
      <c r="D35" s="26" t="s">
        <v>110</v>
      </c>
      <c r="E35" s="28"/>
      <c r="F35" s="26" t="s">
        <v>109</v>
      </c>
      <c r="G35" s="28" t="s">
        <v>110</v>
      </c>
      <c r="H35" s="26"/>
      <c r="I35" s="28" t="s">
        <v>109</v>
      </c>
      <c r="J35" s="26" t="s">
        <v>109</v>
      </c>
      <c r="K35" s="28" t="s">
        <v>109</v>
      </c>
      <c r="L35" s="26" t="s">
        <v>109</v>
      </c>
      <c r="M35" s="28" t="s">
        <v>109</v>
      </c>
      <c r="N35" s="26" t="s">
        <v>109</v>
      </c>
      <c r="O35" s="28" t="s">
        <v>109</v>
      </c>
      <c r="P35" s="26" t="s">
        <v>109</v>
      </c>
      <c r="Q35" s="28"/>
      <c r="R35" s="26"/>
      <c r="S35" s="29" t="s">
        <v>100</v>
      </c>
      <c r="T35" s="1">
        <v>35</v>
      </c>
      <c r="Z35" s="34"/>
      <c r="AA35" s="34"/>
      <c r="AB35" s="34"/>
      <c r="AC35" s="34"/>
    </row>
    <row r="36" spans="1:29">
      <c r="A36" s="28" t="s">
        <v>109</v>
      </c>
      <c r="B36" s="26" t="s">
        <v>103</v>
      </c>
      <c r="C36" s="28" t="s">
        <v>110</v>
      </c>
      <c r="D36" s="26" t="s">
        <v>110</v>
      </c>
      <c r="E36" s="28"/>
      <c r="F36" s="26" t="s">
        <v>109</v>
      </c>
      <c r="G36" s="28" t="s">
        <v>110</v>
      </c>
      <c r="H36" s="26"/>
      <c r="I36" s="28" t="s">
        <v>109</v>
      </c>
      <c r="J36" s="26" t="s">
        <v>109</v>
      </c>
      <c r="K36" s="28" t="s">
        <v>109</v>
      </c>
      <c r="L36" s="26" t="s">
        <v>109</v>
      </c>
      <c r="M36" s="28" t="s">
        <v>109</v>
      </c>
      <c r="N36" s="26" t="s">
        <v>109</v>
      </c>
      <c r="O36" s="28" t="s">
        <v>109</v>
      </c>
      <c r="P36" s="26" t="s">
        <v>109</v>
      </c>
      <c r="Q36" s="28"/>
      <c r="R36" s="26"/>
      <c r="S36" s="29" t="s">
        <v>100</v>
      </c>
      <c r="T36" s="1">
        <v>36</v>
      </c>
      <c r="Z36" s="34"/>
      <c r="AA36" s="34"/>
      <c r="AB36" s="34"/>
      <c r="AC36" s="34"/>
    </row>
    <row r="37" spans="1:29">
      <c r="A37" s="28" t="s">
        <v>109</v>
      </c>
      <c r="B37" s="26" t="s">
        <v>103</v>
      </c>
      <c r="C37" s="28" t="s">
        <v>110</v>
      </c>
      <c r="D37" s="26" t="s">
        <v>110</v>
      </c>
      <c r="E37" s="28"/>
      <c r="F37" s="26" t="s">
        <v>109</v>
      </c>
      <c r="G37" s="28" t="s">
        <v>110</v>
      </c>
      <c r="H37" s="26"/>
      <c r="I37" s="28" t="s">
        <v>109</v>
      </c>
      <c r="J37" s="26" t="s">
        <v>109</v>
      </c>
      <c r="K37" s="28" t="s">
        <v>109</v>
      </c>
      <c r="L37" s="26" t="s">
        <v>109</v>
      </c>
      <c r="M37" s="28" t="s">
        <v>109</v>
      </c>
      <c r="N37" s="26" t="s">
        <v>109</v>
      </c>
      <c r="O37" s="28" t="s">
        <v>109</v>
      </c>
      <c r="P37" s="26" t="s">
        <v>109</v>
      </c>
      <c r="Q37" s="28"/>
      <c r="R37" s="26"/>
      <c r="S37" s="29" t="s">
        <v>100</v>
      </c>
      <c r="T37" s="1">
        <v>37</v>
      </c>
      <c r="Z37" s="34"/>
      <c r="AA37" s="34"/>
      <c r="AB37" s="34"/>
      <c r="AC37" s="34"/>
    </row>
    <row r="38" spans="1:29">
      <c r="A38" s="28" t="s">
        <v>109</v>
      </c>
      <c r="B38" s="26" t="s">
        <v>103</v>
      </c>
      <c r="C38" s="28" t="s">
        <v>110</v>
      </c>
      <c r="D38" s="26" t="s">
        <v>110</v>
      </c>
      <c r="E38" s="28"/>
      <c r="F38" s="26" t="s">
        <v>109</v>
      </c>
      <c r="G38" s="28" t="s">
        <v>110</v>
      </c>
      <c r="H38" s="26"/>
      <c r="I38" s="28" t="s">
        <v>109</v>
      </c>
      <c r="J38" s="26" t="s">
        <v>109</v>
      </c>
      <c r="K38" s="28" t="s">
        <v>109</v>
      </c>
      <c r="L38" s="26" t="s">
        <v>109</v>
      </c>
      <c r="M38" s="28" t="s">
        <v>109</v>
      </c>
      <c r="N38" s="26" t="s">
        <v>109</v>
      </c>
      <c r="O38" s="28" t="s">
        <v>109</v>
      </c>
      <c r="P38" s="26" t="s">
        <v>109</v>
      </c>
      <c r="Q38" s="28"/>
      <c r="R38" s="26"/>
      <c r="S38" s="29" t="s">
        <v>100</v>
      </c>
      <c r="T38" s="1">
        <v>38</v>
      </c>
      <c r="Z38" s="34"/>
      <c r="AA38" s="34"/>
      <c r="AB38" s="34"/>
      <c r="AC38" s="34"/>
    </row>
    <row r="39" spans="1:29">
      <c r="A39" s="28" t="s">
        <v>109</v>
      </c>
      <c r="B39" s="26" t="s">
        <v>103</v>
      </c>
      <c r="C39" s="28" t="s">
        <v>110</v>
      </c>
      <c r="D39" s="26" t="s">
        <v>110</v>
      </c>
      <c r="E39" s="28"/>
      <c r="F39" s="26" t="s">
        <v>109</v>
      </c>
      <c r="G39" s="28" t="s">
        <v>110</v>
      </c>
      <c r="H39" s="26"/>
      <c r="I39" s="28" t="s">
        <v>109</v>
      </c>
      <c r="J39" s="26" t="s">
        <v>109</v>
      </c>
      <c r="K39" s="28" t="s">
        <v>109</v>
      </c>
      <c r="L39" s="26" t="s">
        <v>109</v>
      </c>
      <c r="M39" s="28" t="s">
        <v>109</v>
      </c>
      <c r="N39" s="26" t="s">
        <v>109</v>
      </c>
      <c r="O39" s="28" t="s">
        <v>109</v>
      </c>
      <c r="P39" s="26" t="s">
        <v>109</v>
      </c>
      <c r="Q39" s="28"/>
      <c r="R39" s="26"/>
      <c r="S39" s="29" t="s">
        <v>100</v>
      </c>
      <c r="T39" s="1">
        <v>39</v>
      </c>
      <c r="Z39" s="34"/>
      <c r="AA39" s="34"/>
      <c r="AB39" s="34"/>
      <c r="AC39" s="34"/>
    </row>
    <row r="40" spans="1:29">
      <c r="A40" s="28" t="s">
        <v>109</v>
      </c>
      <c r="B40" s="26" t="s">
        <v>103</v>
      </c>
      <c r="C40" s="28" t="s">
        <v>110</v>
      </c>
      <c r="D40" s="26" t="s">
        <v>110</v>
      </c>
      <c r="E40" s="28"/>
      <c r="F40" s="26" t="s">
        <v>109</v>
      </c>
      <c r="G40" s="28" t="s">
        <v>110</v>
      </c>
      <c r="H40" s="26"/>
      <c r="I40" s="28" t="s">
        <v>109</v>
      </c>
      <c r="J40" s="26" t="s">
        <v>109</v>
      </c>
      <c r="K40" s="28" t="s">
        <v>109</v>
      </c>
      <c r="L40" s="26" t="s">
        <v>109</v>
      </c>
      <c r="M40" s="28" t="s">
        <v>109</v>
      </c>
      <c r="N40" s="26" t="s">
        <v>109</v>
      </c>
      <c r="O40" s="28" t="s">
        <v>109</v>
      </c>
      <c r="P40" s="26" t="s">
        <v>109</v>
      </c>
      <c r="Q40" s="28"/>
      <c r="R40" s="26"/>
      <c r="S40" s="29" t="s">
        <v>100</v>
      </c>
      <c r="T40" s="1">
        <v>40</v>
      </c>
      <c r="Z40" s="34"/>
      <c r="AA40" s="34"/>
      <c r="AB40" s="34"/>
      <c r="AC40" s="34"/>
    </row>
    <row r="41" spans="1:29">
      <c r="A41" s="28" t="s">
        <v>109</v>
      </c>
      <c r="B41" s="26" t="s">
        <v>103</v>
      </c>
      <c r="C41" s="28" t="s">
        <v>110</v>
      </c>
      <c r="D41" s="26" t="s">
        <v>110</v>
      </c>
      <c r="E41" s="28"/>
      <c r="F41" s="26" t="s">
        <v>109</v>
      </c>
      <c r="G41" s="28" t="s">
        <v>110</v>
      </c>
      <c r="H41" s="26"/>
      <c r="I41" s="28" t="s">
        <v>109</v>
      </c>
      <c r="J41" s="26" t="s">
        <v>109</v>
      </c>
      <c r="K41" s="28" t="s">
        <v>109</v>
      </c>
      <c r="L41" s="26" t="s">
        <v>109</v>
      </c>
      <c r="M41" s="28" t="s">
        <v>109</v>
      </c>
      <c r="N41" s="26" t="s">
        <v>109</v>
      </c>
      <c r="O41" s="28" t="s">
        <v>109</v>
      </c>
      <c r="P41" s="26" t="s">
        <v>109</v>
      </c>
      <c r="Q41" s="28"/>
      <c r="R41" s="26"/>
      <c r="S41" s="29" t="s">
        <v>100</v>
      </c>
      <c r="T41" s="1">
        <v>41</v>
      </c>
    </row>
    <row r="42" spans="1:29">
      <c r="A42" s="28" t="s">
        <v>109</v>
      </c>
      <c r="B42" s="26" t="s">
        <v>103</v>
      </c>
      <c r="C42" s="28" t="s">
        <v>110</v>
      </c>
      <c r="D42" s="26" t="s">
        <v>110</v>
      </c>
      <c r="E42" s="28"/>
      <c r="F42" s="26" t="s">
        <v>109</v>
      </c>
      <c r="G42" s="28" t="s">
        <v>110</v>
      </c>
      <c r="H42" s="26"/>
      <c r="I42" s="28" t="s">
        <v>109</v>
      </c>
      <c r="J42" s="26" t="s">
        <v>109</v>
      </c>
      <c r="K42" s="28" t="s">
        <v>109</v>
      </c>
      <c r="L42" s="26" t="s">
        <v>109</v>
      </c>
      <c r="M42" s="28" t="s">
        <v>109</v>
      </c>
      <c r="N42" s="26" t="s">
        <v>109</v>
      </c>
      <c r="O42" s="28" t="s">
        <v>109</v>
      </c>
      <c r="P42" s="26" t="s">
        <v>109</v>
      </c>
      <c r="Q42" s="28"/>
      <c r="R42" s="26"/>
      <c r="S42" s="29" t="s">
        <v>100</v>
      </c>
      <c r="T42" s="1">
        <v>42</v>
      </c>
    </row>
    <row r="43" spans="1:29">
      <c r="A43" s="28" t="s">
        <v>109</v>
      </c>
      <c r="B43" s="26" t="s">
        <v>103</v>
      </c>
      <c r="C43" s="28" t="s">
        <v>110</v>
      </c>
      <c r="D43" s="26" t="s">
        <v>110</v>
      </c>
      <c r="E43" s="28"/>
      <c r="F43" s="26" t="s">
        <v>109</v>
      </c>
      <c r="G43" s="28" t="s">
        <v>110</v>
      </c>
      <c r="H43" s="26"/>
      <c r="I43" s="28" t="s">
        <v>109</v>
      </c>
      <c r="J43" s="26" t="s">
        <v>109</v>
      </c>
      <c r="K43" s="28" t="s">
        <v>109</v>
      </c>
      <c r="L43" s="26" t="s">
        <v>109</v>
      </c>
      <c r="M43" s="28" t="s">
        <v>109</v>
      </c>
      <c r="N43" s="26" t="s">
        <v>109</v>
      </c>
      <c r="O43" s="28" t="s">
        <v>109</v>
      </c>
      <c r="P43" s="26" t="s">
        <v>109</v>
      </c>
      <c r="Q43" s="28"/>
      <c r="R43" s="26"/>
      <c r="S43" s="29" t="s">
        <v>100</v>
      </c>
      <c r="T43" s="1">
        <v>43</v>
      </c>
    </row>
    <row r="44" spans="1:29">
      <c r="A44" s="28" t="s">
        <v>109</v>
      </c>
      <c r="B44" s="26" t="s">
        <v>103</v>
      </c>
      <c r="C44" s="28" t="s">
        <v>110</v>
      </c>
      <c r="D44" s="26" t="s">
        <v>110</v>
      </c>
      <c r="E44" s="28"/>
      <c r="F44" s="26" t="s">
        <v>109</v>
      </c>
      <c r="G44" s="28" t="s">
        <v>110</v>
      </c>
      <c r="H44" s="26"/>
      <c r="I44" s="28" t="s">
        <v>109</v>
      </c>
      <c r="J44" s="26" t="s">
        <v>109</v>
      </c>
      <c r="K44" s="28" t="s">
        <v>109</v>
      </c>
      <c r="L44" s="26" t="s">
        <v>109</v>
      </c>
      <c r="M44" s="28" t="s">
        <v>109</v>
      </c>
      <c r="N44" s="26" t="s">
        <v>109</v>
      </c>
      <c r="O44" s="28" t="s">
        <v>109</v>
      </c>
      <c r="P44" s="26" t="s">
        <v>109</v>
      </c>
      <c r="Q44" s="28"/>
      <c r="R44" s="26"/>
      <c r="S44" s="29" t="s">
        <v>100</v>
      </c>
      <c r="T44" s="1">
        <v>44</v>
      </c>
    </row>
    <row r="45" spans="1:29">
      <c r="A45" s="28" t="s">
        <v>109</v>
      </c>
      <c r="B45" s="26" t="s">
        <v>103</v>
      </c>
      <c r="C45" s="28" t="s">
        <v>110</v>
      </c>
      <c r="D45" s="26" t="s">
        <v>110</v>
      </c>
      <c r="E45" s="28"/>
      <c r="F45" s="26" t="s">
        <v>109</v>
      </c>
      <c r="G45" s="28" t="s">
        <v>110</v>
      </c>
      <c r="H45" s="26"/>
      <c r="I45" s="28" t="s">
        <v>109</v>
      </c>
      <c r="J45" s="26" t="s">
        <v>109</v>
      </c>
      <c r="K45" s="28" t="s">
        <v>109</v>
      </c>
      <c r="L45" s="26" t="s">
        <v>109</v>
      </c>
      <c r="M45" s="28" t="s">
        <v>109</v>
      </c>
      <c r="N45" s="26" t="s">
        <v>109</v>
      </c>
      <c r="O45" s="28" t="s">
        <v>109</v>
      </c>
      <c r="P45" s="26" t="s">
        <v>109</v>
      </c>
      <c r="Q45" s="28"/>
      <c r="R45" s="26"/>
      <c r="S45" s="29" t="s">
        <v>100</v>
      </c>
      <c r="T45" s="1">
        <v>45</v>
      </c>
    </row>
    <row r="46" spans="1:29">
      <c r="A46" s="28" t="s">
        <v>109</v>
      </c>
      <c r="B46" s="26" t="s">
        <v>103</v>
      </c>
      <c r="C46" s="28" t="s">
        <v>110</v>
      </c>
      <c r="D46" s="26" t="s">
        <v>110</v>
      </c>
      <c r="E46" s="28"/>
      <c r="F46" s="26" t="s">
        <v>109</v>
      </c>
      <c r="G46" s="28" t="s">
        <v>110</v>
      </c>
      <c r="H46" s="26"/>
      <c r="I46" s="28" t="s">
        <v>109</v>
      </c>
      <c r="J46" s="26" t="s">
        <v>109</v>
      </c>
      <c r="K46" s="28" t="s">
        <v>109</v>
      </c>
      <c r="L46" s="26" t="s">
        <v>109</v>
      </c>
      <c r="M46" s="28" t="s">
        <v>109</v>
      </c>
      <c r="N46" s="26" t="s">
        <v>109</v>
      </c>
      <c r="O46" s="28" t="s">
        <v>109</v>
      </c>
      <c r="P46" s="26" t="s">
        <v>109</v>
      </c>
      <c r="Q46" s="28"/>
      <c r="R46" s="26"/>
      <c r="S46" s="29" t="s">
        <v>100</v>
      </c>
      <c r="T46" s="1">
        <v>46</v>
      </c>
    </row>
    <row r="47" spans="1:29">
      <c r="A47" s="28" t="s">
        <v>109</v>
      </c>
      <c r="B47" s="26" t="s">
        <v>103</v>
      </c>
      <c r="C47" s="28" t="s">
        <v>110</v>
      </c>
      <c r="D47" s="26" t="s">
        <v>110</v>
      </c>
      <c r="E47" s="28"/>
      <c r="F47" s="26" t="s">
        <v>109</v>
      </c>
      <c r="G47" s="28" t="s">
        <v>110</v>
      </c>
      <c r="H47" s="26"/>
      <c r="I47" s="28" t="s">
        <v>109</v>
      </c>
      <c r="J47" s="26" t="s">
        <v>109</v>
      </c>
      <c r="K47" s="28" t="s">
        <v>109</v>
      </c>
      <c r="L47" s="26" t="s">
        <v>109</v>
      </c>
      <c r="M47" s="28" t="s">
        <v>109</v>
      </c>
      <c r="N47" s="26" t="s">
        <v>109</v>
      </c>
      <c r="O47" s="28" t="s">
        <v>109</v>
      </c>
      <c r="P47" s="26" t="s">
        <v>109</v>
      </c>
      <c r="Q47" s="28"/>
      <c r="R47" s="26"/>
      <c r="S47" s="29" t="s">
        <v>100</v>
      </c>
      <c r="T47" s="1">
        <v>47</v>
      </c>
    </row>
    <row r="48" spans="1:29">
      <c r="A48" s="28" t="s">
        <v>109</v>
      </c>
      <c r="B48" s="26" t="s">
        <v>103</v>
      </c>
      <c r="C48" s="28" t="s">
        <v>110</v>
      </c>
      <c r="D48" s="26" t="s">
        <v>110</v>
      </c>
      <c r="E48" s="28"/>
      <c r="F48" s="26" t="s">
        <v>109</v>
      </c>
      <c r="G48" s="28" t="s">
        <v>110</v>
      </c>
      <c r="H48" s="26"/>
      <c r="I48" s="28" t="s">
        <v>109</v>
      </c>
      <c r="J48" s="26" t="s">
        <v>109</v>
      </c>
      <c r="K48" s="28" t="s">
        <v>109</v>
      </c>
      <c r="L48" s="26" t="s">
        <v>109</v>
      </c>
      <c r="M48" s="28" t="s">
        <v>109</v>
      </c>
      <c r="N48" s="26" t="s">
        <v>109</v>
      </c>
      <c r="O48" s="28" t="s">
        <v>109</v>
      </c>
      <c r="P48" s="26" t="s">
        <v>109</v>
      </c>
      <c r="Q48" s="28"/>
      <c r="R48" s="26"/>
      <c r="S48" s="29" t="s">
        <v>100</v>
      </c>
      <c r="T48" s="1">
        <v>48</v>
      </c>
    </row>
    <row r="49" spans="1:20">
      <c r="A49" s="28" t="s">
        <v>109</v>
      </c>
      <c r="B49" s="26" t="s">
        <v>103</v>
      </c>
      <c r="C49" s="28" t="s">
        <v>110</v>
      </c>
      <c r="D49" s="26" t="s">
        <v>110</v>
      </c>
      <c r="E49" s="28"/>
      <c r="F49" s="26" t="s">
        <v>109</v>
      </c>
      <c r="G49" s="28" t="s">
        <v>110</v>
      </c>
      <c r="H49" s="26"/>
      <c r="I49" s="28" t="s">
        <v>109</v>
      </c>
      <c r="J49" s="26" t="s">
        <v>109</v>
      </c>
      <c r="K49" s="28" t="s">
        <v>109</v>
      </c>
      <c r="L49" s="26" t="s">
        <v>109</v>
      </c>
      <c r="M49" s="28" t="s">
        <v>109</v>
      </c>
      <c r="N49" s="26" t="s">
        <v>109</v>
      </c>
      <c r="O49" s="28" t="s">
        <v>109</v>
      </c>
      <c r="P49" s="26" t="s">
        <v>109</v>
      </c>
      <c r="Q49" s="28"/>
      <c r="R49" s="26"/>
      <c r="S49" s="29" t="s">
        <v>100</v>
      </c>
      <c r="T49" s="1">
        <v>49</v>
      </c>
    </row>
    <row r="50" spans="1:20">
      <c r="A50" s="28" t="s">
        <v>109</v>
      </c>
      <c r="B50" s="26" t="s">
        <v>103</v>
      </c>
      <c r="C50" s="28" t="s">
        <v>110</v>
      </c>
      <c r="D50" s="26" t="s">
        <v>110</v>
      </c>
      <c r="E50" s="28"/>
      <c r="F50" s="26" t="s">
        <v>109</v>
      </c>
      <c r="G50" s="28" t="s">
        <v>110</v>
      </c>
      <c r="H50" s="26"/>
      <c r="I50" s="28" t="s">
        <v>109</v>
      </c>
      <c r="J50" s="26" t="s">
        <v>109</v>
      </c>
      <c r="K50" s="28" t="s">
        <v>109</v>
      </c>
      <c r="L50" s="26" t="s">
        <v>109</v>
      </c>
      <c r="M50" s="28" t="s">
        <v>109</v>
      </c>
      <c r="N50" s="26" t="s">
        <v>109</v>
      </c>
      <c r="O50" s="28" t="s">
        <v>109</v>
      </c>
      <c r="P50" s="26" t="s">
        <v>109</v>
      </c>
      <c r="Q50" s="28"/>
      <c r="R50" s="26"/>
      <c r="S50" s="29" t="s">
        <v>100</v>
      </c>
      <c r="T50" s="1">
        <v>50</v>
      </c>
    </row>
    <row r="51" spans="1:20">
      <c r="A51" s="28" t="s">
        <v>109</v>
      </c>
      <c r="B51" s="26" t="s">
        <v>103</v>
      </c>
      <c r="C51" s="28" t="s">
        <v>110</v>
      </c>
      <c r="D51" s="26" t="s">
        <v>110</v>
      </c>
      <c r="E51" s="28"/>
      <c r="F51" s="26" t="s">
        <v>109</v>
      </c>
      <c r="G51" s="28" t="s">
        <v>110</v>
      </c>
      <c r="H51" s="26"/>
      <c r="I51" s="28" t="s">
        <v>109</v>
      </c>
      <c r="J51" s="26" t="s">
        <v>109</v>
      </c>
      <c r="K51" s="28" t="s">
        <v>109</v>
      </c>
      <c r="L51" s="26" t="s">
        <v>109</v>
      </c>
      <c r="M51" s="28" t="s">
        <v>109</v>
      </c>
      <c r="N51" s="26" t="s">
        <v>109</v>
      </c>
      <c r="O51" s="28" t="s">
        <v>109</v>
      </c>
      <c r="P51" s="26" t="s">
        <v>109</v>
      </c>
      <c r="Q51" s="28"/>
      <c r="R51" s="26"/>
      <c r="S51" s="29" t="s">
        <v>100</v>
      </c>
      <c r="T51" s="1">
        <v>51</v>
      </c>
    </row>
    <row r="52" spans="1:20">
      <c r="A52" s="28" t="s">
        <v>109</v>
      </c>
      <c r="B52" s="26" t="s">
        <v>103</v>
      </c>
      <c r="C52" s="28" t="s">
        <v>110</v>
      </c>
      <c r="D52" s="26" t="s">
        <v>110</v>
      </c>
      <c r="E52" s="28"/>
      <c r="F52" s="26" t="s">
        <v>109</v>
      </c>
      <c r="G52" s="28" t="s">
        <v>110</v>
      </c>
      <c r="H52" s="26"/>
      <c r="I52" s="28" t="s">
        <v>109</v>
      </c>
      <c r="J52" s="26" t="s">
        <v>109</v>
      </c>
      <c r="K52" s="28" t="s">
        <v>109</v>
      </c>
      <c r="L52" s="26" t="s">
        <v>109</v>
      </c>
      <c r="M52" s="28" t="s">
        <v>109</v>
      </c>
      <c r="N52" s="26" t="s">
        <v>109</v>
      </c>
      <c r="O52" s="28" t="s">
        <v>109</v>
      </c>
      <c r="P52" s="26" t="s">
        <v>109</v>
      </c>
      <c r="Q52" s="28"/>
      <c r="R52" s="26"/>
      <c r="S52" s="29" t="s">
        <v>100</v>
      </c>
      <c r="T52" s="1">
        <v>52</v>
      </c>
    </row>
    <row r="53" spans="1:20">
      <c r="A53" s="28" t="s">
        <v>109</v>
      </c>
      <c r="B53" s="26" t="s">
        <v>103</v>
      </c>
      <c r="C53" s="28" t="s">
        <v>110</v>
      </c>
      <c r="D53" s="26" t="s">
        <v>110</v>
      </c>
      <c r="E53" s="28"/>
      <c r="F53" s="26" t="s">
        <v>109</v>
      </c>
      <c r="G53" s="28" t="s">
        <v>110</v>
      </c>
      <c r="H53" s="26"/>
      <c r="I53" s="28" t="s">
        <v>109</v>
      </c>
      <c r="J53" s="26" t="s">
        <v>109</v>
      </c>
      <c r="K53" s="28" t="s">
        <v>109</v>
      </c>
      <c r="L53" s="26" t="s">
        <v>109</v>
      </c>
      <c r="M53" s="28" t="s">
        <v>109</v>
      </c>
      <c r="N53" s="26" t="s">
        <v>109</v>
      </c>
      <c r="O53" s="28" t="s">
        <v>109</v>
      </c>
      <c r="P53" s="26" t="s">
        <v>109</v>
      </c>
      <c r="Q53" s="28"/>
      <c r="R53" s="26"/>
      <c r="S53" s="29" t="s">
        <v>100</v>
      </c>
      <c r="T53" s="1">
        <v>53</v>
      </c>
    </row>
    <row r="54" spans="1:20">
      <c r="A54" s="28" t="s">
        <v>109</v>
      </c>
      <c r="B54" s="26" t="s">
        <v>103</v>
      </c>
      <c r="C54" s="28" t="s">
        <v>110</v>
      </c>
      <c r="D54" s="26" t="s">
        <v>110</v>
      </c>
      <c r="E54" s="28"/>
      <c r="F54" s="26" t="s">
        <v>109</v>
      </c>
      <c r="G54" s="28" t="s">
        <v>110</v>
      </c>
      <c r="H54" s="26"/>
      <c r="I54" s="28" t="s">
        <v>109</v>
      </c>
      <c r="J54" s="26" t="s">
        <v>109</v>
      </c>
      <c r="K54" s="28" t="s">
        <v>109</v>
      </c>
      <c r="L54" s="26" t="s">
        <v>109</v>
      </c>
      <c r="M54" s="28" t="s">
        <v>109</v>
      </c>
      <c r="N54" s="26" t="s">
        <v>109</v>
      </c>
      <c r="O54" s="28" t="s">
        <v>109</v>
      </c>
      <c r="P54" s="26" t="s">
        <v>109</v>
      </c>
      <c r="Q54" s="28"/>
      <c r="R54" s="26"/>
      <c r="S54" s="29" t="s">
        <v>100</v>
      </c>
      <c r="T54" s="1">
        <v>54</v>
      </c>
    </row>
    <row r="55" spans="1:20">
      <c r="A55" s="28" t="s">
        <v>109</v>
      </c>
      <c r="B55" s="26" t="s">
        <v>103</v>
      </c>
      <c r="C55" s="28" t="s">
        <v>110</v>
      </c>
      <c r="D55" s="26" t="s">
        <v>110</v>
      </c>
      <c r="E55" s="28"/>
      <c r="F55" s="26" t="s">
        <v>109</v>
      </c>
      <c r="G55" s="28" t="s">
        <v>110</v>
      </c>
      <c r="H55" s="26"/>
      <c r="I55" s="28" t="s">
        <v>109</v>
      </c>
      <c r="J55" s="26" t="s">
        <v>109</v>
      </c>
      <c r="K55" s="28" t="s">
        <v>109</v>
      </c>
      <c r="L55" s="26" t="s">
        <v>109</v>
      </c>
      <c r="M55" s="28" t="s">
        <v>109</v>
      </c>
      <c r="N55" s="26" t="s">
        <v>109</v>
      </c>
      <c r="O55" s="28" t="s">
        <v>109</v>
      </c>
      <c r="P55" s="26" t="s">
        <v>109</v>
      </c>
      <c r="Q55" s="28"/>
      <c r="R55" s="26"/>
      <c r="S55" s="29" t="s">
        <v>100</v>
      </c>
      <c r="T55" s="1">
        <v>55</v>
      </c>
    </row>
    <row r="56" spans="1:20">
      <c r="A56" s="28" t="s">
        <v>109</v>
      </c>
      <c r="B56" s="26" t="s">
        <v>103</v>
      </c>
      <c r="C56" s="28" t="s">
        <v>110</v>
      </c>
      <c r="D56" s="26" t="s">
        <v>110</v>
      </c>
      <c r="E56" s="28"/>
      <c r="F56" s="26" t="s">
        <v>109</v>
      </c>
      <c r="G56" s="28" t="s">
        <v>110</v>
      </c>
      <c r="H56" s="26"/>
      <c r="I56" s="28" t="s">
        <v>109</v>
      </c>
      <c r="J56" s="26" t="s">
        <v>109</v>
      </c>
      <c r="K56" s="28" t="s">
        <v>109</v>
      </c>
      <c r="L56" s="26" t="s">
        <v>109</v>
      </c>
      <c r="M56" s="28" t="s">
        <v>109</v>
      </c>
      <c r="N56" s="26" t="s">
        <v>109</v>
      </c>
      <c r="O56" s="28" t="s">
        <v>109</v>
      </c>
      <c r="P56" s="26" t="s">
        <v>109</v>
      </c>
      <c r="Q56" s="28"/>
      <c r="R56" s="26"/>
      <c r="S56" s="29" t="s">
        <v>100</v>
      </c>
      <c r="T56" s="1">
        <v>56</v>
      </c>
    </row>
    <row r="57" spans="1:20">
      <c r="A57" s="28" t="s">
        <v>109</v>
      </c>
      <c r="B57" s="26" t="s">
        <v>103</v>
      </c>
      <c r="C57" s="28" t="s">
        <v>110</v>
      </c>
      <c r="D57" s="26" t="s">
        <v>110</v>
      </c>
      <c r="E57" s="28"/>
      <c r="F57" s="26" t="s">
        <v>109</v>
      </c>
      <c r="G57" s="28" t="s">
        <v>110</v>
      </c>
      <c r="H57" s="26"/>
      <c r="I57" s="28" t="s">
        <v>109</v>
      </c>
      <c r="J57" s="26" t="s">
        <v>109</v>
      </c>
      <c r="K57" s="28" t="s">
        <v>109</v>
      </c>
      <c r="L57" s="26" t="s">
        <v>109</v>
      </c>
      <c r="M57" s="28" t="s">
        <v>109</v>
      </c>
      <c r="N57" s="26" t="s">
        <v>109</v>
      </c>
      <c r="O57" s="28" t="s">
        <v>109</v>
      </c>
      <c r="P57" s="26" t="s">
        <v>109</v>
      </c>
      <c r="Q57" s="28"/>
      <c r="R57" s="26"/>
      <c r="S57" s="29" t="s">
        <v>100</v>
      </c>
      <c r="T57" s="1">
        <v>57</v>
      </c>
    </row>
    <row r="58" spans="1:20">
      <c r="A58" s="28" t="s">
        <v>109</v>
      </c>
      <c r="B58" s="26" t="s">
        <v>103</v>
      </c>
      <c r="C58" s="28" t="s">
        <v>110</v>
      </c>
      <c r="D58" s="26" t="s">
        <v>110</v>
      </c>
      <c r="E58" s="28"/>
      <c r="F58" s="26" t="s">
        <v>109</v>
      </c>
      <c r="G58" s="28" t="s">
        <v>110</v>
      </c>
      <c r="H58" s="26"/>
      <c r="I58" s="28" t="s">
        <v>109</v>
      </c>
      <c r="J58" s="26" t="s">
        <v>109</v>
      </c>
      <c r="K58" s="28" t="s">
        <v>109</v>
      </c>
      <c r="L58" s="26" t="s">
        <v>109</v>
      </c>
      <c r="M58" s="28" t="s">
        <v>109</v>
      </c>
      <c r="N58" s="26" t="s">
        <v>109</v>
      </c>
      <c r="O58" s="28" t="s">
        <v>109</v>
      </c>
      <c r="P58" s="26" t="s">
        <v>109</v>
      </c>
      <c r="Q58" s="28"/>
      <c r="R58" s="26"/>
      <c r="S58" s="29" t="s">
        <v>100</v>
      </c>
      <c r="T58" s="1">
        <v>58</v>
      </c>
    </row>
    <row r="59" spans="1:20">
      <c r="A59" s="28" t="s">
        <v>109</v>
      </c>
      <c r="B59" s="26" t="s">
        <v>103</v>
      </c>
      <c r="C59" s="28" t="s">
        <v>110</v>
      </c>
      <c r="D59" s="26" t="s">
        <v>110</v>
      </c>
      <c r="E59" s="28"/>
      <c r="F59" s="26" t="s">
        <v>109</v>
      </c>
      <c r="G59" s="28" t="s">
        <v>110</v>
      </c>
      <c r="H59" s="26"/>
      <c r="I59" s="28" t="s">
        <v>109</v>
      </c>
      <c r="J59" s="26" t="s">
        <v>109</v>
      </c>
      <c r="K59" s="28" t="s">
        <v>109</v>
      </c>
      <c r="L59" s="26" t="s">
        <v>109</v>
      </c>
      <c r="M59" s="28" t="s">
        <v>109</v>
      </c>
      <c r="N59" s="26" t="s">
        <v>109</v>
      </c>
      <c r="O59" s="28" t="s">
        <v>109</v>
      </c>
      <c r="P59" s="26" t="s">
        <v>109</v>
      </c>
      <c r="Q59" s="28"/>
      <c r="R59" s="26"/>
      <c r="S59" s="29" t="s">
        <v>100</v>
      </c>
      <c r="T59" s="1">
        <v>59</v>
      </c>
    </row>
    <row r="60" spans="1:20">
      <c r="A60" s="28" t="s">
        <v>109</v>
      </c>
      <c r="B60" s="26" t="s">
        <v>103</v>
      </c>
      <c r="C60" s="28" t="s">
        <v>110</v>
      </c>
      <c r="D60" s="26" t="s">
        <v>110</v>
      </c>
      <c r="E60" s="28"/>
      <c r="F60" s="26" t="s">
        <v>109</v>
      </c>
      <c r="G60" s="28" t="s">
        <v>110</v>
      </c>
      <c r="H60" s="26"/>
      <c r="I60" s="28" t="s">
        <v>109</v>
      </c>
      <c r="J60" s="26" t="s">
        <v>109</v>
      </c>
      <c r="K60" s="28" t="s">
        <v>109</v>
      </c>
      <c r="L60" s="26" t="s">
        <v>109</v>
      </c>
      <c r="M60" s="28" t="s">
        <v>109</v>
      </c>
      <c r="N60" s="26" t="s">
        <v>109</v>
      </c>
      <c r="O60" s="28" t="s">
        <v>109</v>
      </c>
      <c r="P60" s="26" t="s">
        <v>109</v>
      </c>
      <c r="Q60" s="28"/>
      <c r="R60" s="26"/>
      <c r="S60" s="29" t="s">
        <v>100</v>
      </c>
      <c r="T60" s="1">
        <v>60</v>
      </c>
    </row>
    <row r="61" spans="1:20">
      <c r="A61" s="28" t="s">
        <v>109</v>
      </c>
      <c r="B61" s="26" t="s">
        <v>103</v>
      </c>
      <c r="C61" s="28" t="s">
        <v>110</v>
      </c>
      <c r="D61" s="26" t="s">
        <v>110</v>
      </c>
      <c r="E61" s="28"/>
      <c r="F61" s="26" t="s">
        <v>109</v>
      </c>
      <c r="G61" s="28" t="s">
        <v>110</v>
      </c>
      <c r="H61" s="26"/>
      <c r="I61" s="28" t="s">
        <v>109</v>
      </c>
      <c r="J61" s="26" t="s">
        <v>109</v>
      </c>
      <c r="K61" s="28" t="s">
        <v>109</v>
      </c>
      <c r="L61" s="26" t="s">
        <v>109</v>
      </c>
      <c r="M61" s="28" t="s">
        <v>109</v>
      </c>
      <c r="N61" s="26" t="s">
        <v>109</v>
      </c>
      <c r="O61" s="28" t="s">
        <v>109</v>
      </c>
      <c r="P61" s="26" t="s">
        <v>109</v>
      </c>
      <c r="Q61" s="28"/>
      <c r="R61" s="26"/>
      <c r="S61" s="29" t="s">
        <v>100</v>
      </c>
      <c r="T61" s="1">
        <v>61</v>
      </c>
    </row>
    <row r="62" spans="1:20">
      <c r="A62" s="28" t="s">
        <v>109</v>
      </c>
      <c r="B62" s="26" t="s">
        <v>103</v>
      </c>
      <c r="C62" s="28" t="s">
        <v>110</v>
      </c>
      <c r="D62" s="26" t="s">
        <v>110</v>
      </c>
      <c r="E62" s="28"/>
      <c r="F62" s="26" t="s">
        <v>109</v>
      </c>
      <c r="G62" s="28" t="s">
        <v>110</v>
      </c>
      <c r="H62" s="26"/>
      <c r="I62" s="28" t="s">
        <v>109</v>
      </c>
      <c r="J62" s="26" t="s">
        <v>109</v>
      </c>
      <c r="K62" s="28" t="s">
        <v>109</v>
      </c>
      <c r="L62" s="26" t="s">
        <v>109</v>
      </c>
      <c r="M62" s="28" t="s">
        <v>109</v>
      </c>
      <c r="N62" s="26" t="s">
        <v>109</v>
      </c>
      <c r="O62" s="28" t="s">
        <v>109</v>
      </c>
      <c r="P62" s="26" t="s">
        <v>109</v>
      </c>
      <c r="Q62" s="28"/>
      <c r="R62" s="26"/>
      <c r="S62" s="29" t="s">
        <v>100</v>
      </c>
      <c r="T62" s="1">
        <v>62</v>
      </c>
    </row>
    <row r="63" spans="1:20">
      <c r="A63" s="28" t="s">
        <v>109</v>
      </c>
      <c r="B63" s="26" t="s">
        <v>103</v>
      </c>
      <c r="C63" s="28" t="s">
        <v>110</v>
      </c>
      <c r="D63" s="26" t="s">
        <v>110</v>
      </c>
      <c r="E63" s="28"/>
      <c r="F63" s="26" t="s">
        <v>109</v>
      </c>
      <c r="G63" s="28" t="s">
        <v>110</v>
      </c>
      <c r="H63" s="26"/>
      <c r="I63" s="28" t="s">
        <v>109</v>
      </c>
      <c r="J63" s="26" t="s">
        <v>109</v>
      </c>
      <c r="K63" s="28" t="s">
        <v>109</v>
      </c>
      <c r="L63" s="26" t="s">
        <v>109</v>
      </c>
      <c r="M63" s="28" t="s">
        <v>109</v>
      </c>
      <c r="N63" s="26" t="s">
        <v>109</v>
      </c>
      <c r="O63" s="28" t="s">
        <v>109</v>
      </c>
      <c r="P63" s="26" t="s">
        <v>109</v>
      </c>
      <c r="Q63" s="28"/>
      <c r="R63" s="26"/>
      <c r="S63" s="29" t="s">
        <v>100</v>
      </c>
      <c r="T63" s="1">
        <v>63</v>
      </c>
    </row>
    <row r="64" spans="1:20">
      <c r="A64" s="28" t="s">
        <v>109</v>
      </c>
      <c r="B64" s="26" t="s">
        <v>103</v>
      </c>
      <c r="C64" s="28" t="s">
        <v>110</v>
      </c>
      <c r="D64" s="26" t="s">
        <v>110</v>
      </c>
      <c r="E64" s="28"/>
      <c r="F64" s="26" t="s">
        <v>109</v>
      </c>
      <c r="G64" s="28" t="s">
        <v>110</v>
      </c>
      <c r="H64" s="26"/>
      <c r="I64" s="28" t="s">
        <v>109</v>
      </c>
      <c r="J64" s="26" t="s">
        <v>109</v>
      </c>
      <c r="K64" s="28" t="s">
        <v>109</v>
      </c>
      <c r="L64" s="26" t="s">
        <v>109</v>
      </c>
      <c r="M64" s="28" t="s">
        <v>109</v>
      </c>
      <c r="N64" s="26" t="s">
        <v>109</v>
      </c>
      <c r="O64" s="28" t="s">
        <v>109</v>
      </c>
      <c r="P64" s="26" t="s">
        <v>109</v>
      </c>
      <c r="Q64" s="28"/>
      <c r="R64" s="26"/>
      <c r="S64" s="29" t="s">
        <v>100</v>
      </c>
      <c r="T64" s="1">
        <v>64</v>
      </c>
    </row>
    <row r="65" spans="1:20">
      <c r="A65" s="28" t="s">
        <v>109</v>
      </c>
      <c r="B65" s="26" t="s">
        <v>103</v>
      </c>
      <c r="C65" s="28" t="s">
        <v>110</v>
      </c>
      <c r="D65" s="26" t="s">
        <v>110</v>
      </c>
      <c r="E65" s="28"/>
      <c r="F65" s="26" t="s">
        <v>109</v>
      </c>
      <c r="G65" s="28" t="s">
        <v>110</v>
      </c>
      <c r="H65" s="26"/>
      <c r="I65" s="28" t="s">
        <v>109</v>
      </c>
      <c r="J65" s="26" t="s">
        <v>109</v>
      </c>
      <c r="K65" s="28" t="s">
        <v>109</v>
      </c>
      <c r="L65" s="26" t="s">
        <v>109</v>
      </c>
      <c r="M65" s="28" t="s">
        <v>109</v>
      </c>
      <c r="N65" s="26" t="s">
        <v>109</v>
      </c>
      <c r="O65" s="28" t="s">
        <v>109</v>
      </c>
      <c r="P65" s="26" t="s">
        <v>109</v>
      </c>
      <c r="Q65" s="28"/>
      <c r="R65" s="26"/>
      <c r="S65" s="29" t="s">
        <v>100</v>
      </c>
      <c r="T65" s="1">
        <v>65</v>
      </c>
    </row>
    <row r="66" spans="1:20">
      <c r="A66" s="28" t="s">
        <v>109</v>
      </c>
      <c r="B66" s="26" t="s">
        <v>103</v>
      </c>
      <c r="C66" s="28" t="s">
        <v>110</v>
      </c>
      <c r="D66" s="26" t="s">
        <v>110</v>
      </c>
      <c r="E66" s="28"/>
      <c r="F66" s="26" t="s">
        <v>109</v>
      </c>
      <c r="G66" s="28" t="s">
        <v>110</v>
      </c>
      <c r="H66" s="26"/>
      <c r="I66" s="28" t="s">
        <v>109</v>
      </c>
      <c r="J66" s="26" t="s">
        <v>109</v>
      </c>
      <c r="K66" s="28" t="s">
        <v>109</v>
      </c>
      <c r="L66" s="26" t="s">
        <v>109</v>
      </c>
      <c r="M66" s="28" t="s">
        <v>109</v>
      </c>
      <c r="N66" s="26" t="s">
        <v>109</v>
      </c>
      <c r="O66" s="28" t="s">
        <v>109</v>
      </c>
      <c r="P66" s="26" t="s">
        <v>109</v>
      </c>
      <c r="Q66" s="28"/>
      <c r="R66" s="26"/>
      <c r="S66" s="29" t="s">
        <v>100</v>
      </c>
      <c r="T66" s="1">
        <v>66</v>
      </c>
    </row>
    <row r="67" spans="1:20">
      <c r="A67" s="28" t="s">
        <v>109</v>
      </c>
      <c r="B67" s="26" t="s">
        <v>103</v>
      </c>
      <c r="C67" s="28" t="s">
        <v>110</v>
      </c>
      <c r="D67" s="26" t="s">
        <v>110</v>
      </c>
      <c r="E67" s="28"/>
      <c r="F67" s="26" t="s">
        <v>109</v>
      </c>
      <c r="G67" s="28" t="s">
        <v>110</v>
      </c>
      <c r="H67" s="26"/>
      <c r="I67" s="28" t="s">
        <v>109</v>
      </c>
      <c r="J67" s="26" t="s">
        <v>109</v>
      </c>
      <c r="K67" s="28" t="s">
        <v>109</v>
      </c>
      <c r="L67" s="26" t="s">
        <v>109</v>
      </c>
      <c r="M67" s="28" t="s">
        <v>109</v>
      </c>
      <c r="N67" s="26" t="s">
        <v>109</v>
      </c>
      <c r="O67" s="28" t="s">
        <v>109</v>
      </c>
      <c r="P67" s="26" t="s">
        <v>109</v>
      </c>
      <c r="Q67" s="28"/>
      <c r="R67" s="26"/>
      <c r="S67" s="29" t="s">
        <v>100</v>
      </c>
      <c r="T67" s="1">
        <v>67</v>
      </c>
    </row>
    <row r="68" spans="1:20">
      <c r="A68" s="28" t="s">
        <v>109</v>
      </c>
      <c r="B68" s="26" t="s">
        <v>103</v>
      </c>
      <c r="C68" s="28" t="s">
        <v>110</v>
      </c>
      <c r="D68" s="26" t="s">
        <v>110</v>
      </c>
      <c r="E68" s="28"/>
      <c r="F68" s="26" t="s">
        <v>109</v>
      </c>
      <c r="G68" s="28" t="s">
        <v>110</v>
      </c>
      <c r="H68" s="26"/>
      <c r="I68" s="28" t="s">
        <v>109</v>
      </c>
      <c r="J68" s="26" t="s">
        <v>109</v>
      </c>
      <c r="K68" s="28" t="s">
        <v>109</v>
      </c>
      <c r="L68" s="26" t="s">
        <v>109</v>
      </c>
      <c r="M68" s="28" t="s">
        <v>109</v>
      </c>
      <c r="N68" s="26" t="s">
        <v>109</v>
      </c>
      <c r="O68" s="28" t="s">
        <v>109</v>
      </c>
      <c r="P68" s="26" t="s">
        <v>109</v>
      </c>
      <c r="Q68" s="28"/>
      <c r="R68" s="26"/>
      <c r="S68" s="29" t="s">
        <v>100</v>
      </c>
      <c r="T68" s="1">
        <v>68</v>
      </c>
    </row>
    <row r="69" spans="1:20">
      <c r="A69" s="28" t="s">
        <v>109</v>
      </c>
      <c r="B69" s="26" t="s">
        <v>103</v>
      </c>
      <c r="C69" s="28" t="s">
        <v>110</v>
      </c>
      <c r="D69" s="26" t="s">
        <v>110</v>
      </c>
      <c r="E69" s="28"/>
      <c r="F69" s="26" t="s">
        <v>109</v>
      </c>
      <c r="G69" s="28" t="s">
        <v>110</v>
      </c>
      <c r="H69" s="26"/>
      <c r="I69" s="28" t="s">
        <v>109</v>
      </c>
      <c r="J69" s="26" t="s">
        <v>109</v>
      </c>
      <c r="K69" s="28" t="s">
        <v>109</v>
      </c>
      <c r="L69" s="26" t="s">
        <v>109</v>
      </c>
      <c r="M69" s="28" t="s">
        <v>109</v>
      </c>
      <c r="N69" s="26" t="s">
        <v>109</v>
      </c>
      <c r="O69" s="28" t="s">
        <v>109</v>
      </c>
      <c r="P69" s="26" t="s">
        <v>109</v>
      </c>
      <c r="Q69" s="28"/>
      <c r="R69" s="26"/>
      <c r="S69" s="29" t="s">
        <v>100</v>
      </c>
      <c r="T69" s="1">
        <v>69</v>
      </c>
    </row>
    <row r="70" spans="1:20">
      <c r="A70" s="28" t="s">
        <v>109</v>
      </c>
      <c r="B70" s="26" t="s">
        <v>103</v>
      </c>
      <c r="C70" s="28" t="s">
        <v>110</v>
      </c>
      <c r="D70" s="26" t="s">
        <v>110</v>
      </c>
      <c r="E70" s="28"/>
      <c r="F70" s="26" t="s">
        <v>109</v>
      </c>
      <c r="G70" s="28" t="s">
        <v>110</v>
      </c>
      <c r="H70" s="26"/>
      <c r="I70" s="28" t="s">
        <v>109</v>
      </c>
      <c r="J70" s="26" t="s">
        <v>109</v>
      </c>
      <c r="K70" s="28" t="s">
        <v>109</v>
      </c>
      <c r="L70" s="26" t="s">
        <v>109</v>
      </c>
      <c r="M70" s="28" t="s">
        <v>109</v>
      </c>
      <c r="N70" s="26" t="s">
        <v>109</v>
      </c>
      <c r="O70" s="28" t="s">
        <v>109</v>
      </c>
      <c r="P70" s="26" t="s">
        <v>109</v>
      </c>
      <c r="Q70" s="28"/>
      <c r="R70" s="26"/>
      <c r="S70" s="29" t="s">
        <v>100</v>
      </c>
      <c r="T70" s="1">
        <v>70</v>
      </c>
    </row>
    <row r="71" spans="1:20">
      <c r="A71" s="24"/>
      <c r="B71" s="25"/>
      <c r="C71" s="24"/>
      <c r="D71" s="25"/>
      <c r="E71" s="24"/>
      <c r="F71" s="25"/>
      <c r="H71" s="25"/>
      <c r="I71" s="24"/>
      <c r="J71" s="25"/>
      <c r="L71" s="25"/>
      <c r="M71" s="24"/>
      <c r="N71" s="25"/>
      <c r="P71" s="25"/>
      <c r="R71" s="25"/>
      <c r="S71" s="25"/>
    </row>
    <row r="72" spans="1:20">
      <c r="A72" s="24"/>
      <c r="B72" s="25"/>
      <c r="C72" s="24"/>
      <c r="D72" s="25"/>
      <c r="E72" s="24"/>
      <c r="I72" s="24"/>
      <c r="J72" s="25"/>
      <c r="M72" s="24"/>
      <c r="N72" s="25"/>
      <c r="S72" s="25"/>
    </row>
    <row r="73" spans="1:20">
      <c r="A73" s="24"/>
      <c r="B73" s="25"/>
      <c r="C73" s="24"/>
      <c r="D73" s="25"/>
      <c r="E73" s="24"/>
      <c r="I73" s="24"/>
      <c r="J73" s="25"/>
      <c r="M73" s="24"/>
      <c r="N73" s="25"/>
      <c r="S73" s="25"/>
    </row>
    <row r="74" spans="1:20">
      <c r="A74" s="24"/>
      <c r="B74" s="25"/>
      <c r="C74" s="24"/>
      <c r="D74" s="25"/>
      <c r="E74" s="24"/>
      <c r="I74" s="24"/>
      <c r="J74" s="25"/>
      <c r="M74" s="24"/>
      <c r="N74" s="25"/>
      <c r="S74" s="25"/>
    </row>
    <row r="75" spans="1:20">
      <c r="A75" s="24"/>
      <c r="B75" s="25"/>
      <c r="C75" s="24"/>
      <c r="D75" s="25"/>
      <c r="E75" s="24"/>
      <c r="I75" s="24"/>
      <c r="J75" s="25"/>
      <c r="M75" s="24"/>
      <c r="N75" s="25"/>
      <c r="S75" s="25"/>
    </row>
    <row r="76" spans="1:20">
      <c r="A76" s="24"/>
      <c r="B76" s="25"/>
      <c r="C76" s="24"/>
      <c r="D76" s="25"/>
      <c r="E76" s="24"/>
      <c r="I76" s="24"/>
      <c r="J76" s="25"/>
      <c r="M76" s="24"/>
      <c r="N76" s="25"/>
      <c r="S76" s="25"/>
    </row>
    <row r="77" spans="1:20">
      <c r="A77" s="24"/>
      <c r="B77" s="25"/>
      <c r="C77" s="24"/>
      <c r="D77" s="25"/>
      <c r="E77" s="24"/>
      <c r="I77" s="24"/>
      <c r="J77" s="25"/>
      <c r="M77" s="24"/>
      <c r="N77" s="25"/>
      <c r="S77" s="25"/>
    </row>
    <row r="78" spans="1:20">
      <c r="A78" s="24"/>
      <c r="B78" s="25"/>
      <c r="C78" s="24"/>
      <c r="D78" s="25"/>
      <c r="E78" s="24"/>
      <c r="I78" s="24"/>
      <c r="J78" s="25"/>
      <c r="M78" s="24"/>
      <c r="N78" s="25"/>
      <c r="S78" s="25"/>
    </row>
    <row r="79" spans="1:20">
      <c r="A79" s="24"/>
      <c r="B79" s="25"/>
      <c r="C79" s="24"/>
      <c r="D79" s="25"/>
      <c r="E79" s="24"/>
      <c r="I79" s="24"/>
      <c r="J79" s="25"/>
      <c r="M79" s="24"/>
      <c r="N79" s="25"/>
      <c r="S79" s="25"/>
    </row>
    <row r="80" spans="1:20">
      <c r="A80" s="24"/>
      <c r="B80" s="25"/>
      <c r="C80" s="24"/>
      <c r="D80" s="25"/>
      <c r="E80" s="24"/>
      <c r="I80" s="24"/>
      <c r="J80" s="25"/>
      <c r="M80" s="24"/>
      <c r="N80" s="25"/>
      <c r="S80" s="25"/>
    </row>
  </sheetData>
  <sheetProtection password="DD0D" sheet="1" objects="1" scenarios="1" selectLockedCells="1"/>
  <phoneticPr fontId="54" type="noConversion"/>
  <pageMargins left="0.75" right="0.75" top="1" bottom="1" header="0.5" footer="0.5"/>
  <pageSetup paperSize="9" orientation="portrait"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B80"/>
  <sheetViews>
    <sheetView workbookViewId="0">
      <selection activeCell="B10" sqref="B10:B12"/>
    </sheetView>
  </sheetViews>
  <sheetFormatPr defaultColWidth="9.1640625" defaultRowHeight="12.3"/>
  <cols>
    <col min="1" max="1" width="9.83203125" style="164" customWidth="1"/>
    <col min="2" max="2" width="7.71875" style="165" customWidth="1"/>
    <col min="3" max="3" width="7.71875" style="164" customWidth="1"/>
    <col min="4" max="4" width="7.71875" style="165" customWidth="1"/>
    <col min="5" max="5" width="7.71875" style="164" customWidth="1"/>
    <col min="6" max="6" width="7.71875" style="165" customWidth="1"/>
    <col min="7" max="7" width="7.71875" style="164" customWidth="1"/>
    <col min="8" max="8" width="7.71875" style="165" customWidth="1"/>
    <col min="9" max="9" width="7.71875" style="163" customWidth="1"/>
    <col min="10" max="10" width="7.71875" style="162" customWidth="1"/>
    <col min="11" max="11" width="7.71875" style="163" customWidth="1"/>
    <col min="12" max="12" width="7.71875" style="165" customWidth="1"/>
    <col min="13" max="13" width="7.71875" style="164" customWidth="1"/>
    <col min="14" max="14" width="7.71875" style="162" customWidth="1"/>
    <col min="15" max="15" width="7.71875" style="163" customWidth="1"/>
    <col min="16" max="16" width="7.71875" style="162" customWidth="1"/>
    <col min="17" max="17" width="7.71875" style="163" customWidth="1"/>
    <col min="18" max="18" width="11.5546875" style="163" customWidth="1"/>
    <col min="19" max="19" width="13.71875" style="158" customWidth="1"/>
    <col min="20" max="20" width="9.1640625" style="156"/>
    <col min="21" max="21" width="11.1640625" style="156" customWidth="1"/>
    <col min="22" max="22" width="14.44140625" style="156" customWidth="1"/>
    <col min="23" max="23" width="15.83203125" style="156" customWidth="1"/>
    <col min="24" max="24" width="13.27734375" style="156" customWidth="1"/>
    <col min="25" max="16384" width="9.1640625" style="156"/>
  </cols>
  <sheetData>
    <row r="1" spans="1:28" ht="24" customHeight="1">
      <c r="A1" s="262" t="s">
        <v>270</v>
      </c>
      <c r="B1" s="20" t="s">
        <v>271</v>
      </c>
      <c r="C1" s="262" t="s">
        <v>272</v>
      </c>
      <c r="D1" s="262" t="s">
        <v>273</v>
      </c>
      <c r="E1" s="262" t="s">
        <v>127</v>
      </c>
      <c r="F1" s="262" t="s">
        <v>102</v>
      </c>
      <c r="G1" s="262" t="s">
        <v>101</v>
      </c>
      <c r="H1" s="262"/>
      <c r="I1" s="262" t="s">
        <v>120</v>
      </c>
      <c r="J1" s="262" t="s">
        <v>121</v>
      </c>
      <c r="K1" s="262" t="s">
        <v>123</v>
      </c>
      <c r="L1" s="262" t="s">
        <v>122</v>
      </c>
      <c r="M1" s="262" t="s">
        <v>243</v>
      </c>
      <c r="N1" s="262" t="s">
        <v>244</v>
      </c>
      <c r="O1" s="262" t="s">
        <v>245</v>
      </c>
      <c r="P1" s="262" t="s">
        <v>246</v>
      </c>
      <c r="Q1" s="20"/>
      <c r="R1" s="20"/>
      <c r="S1" s="21" t="s">
        <v>91</v>
      </c>
      <c r="T1" s="30" t="s">
        <v>92</v>
      </c>
      <c r="U1"/>
      <c r="V1"/>
      <c r="W1"/>
      <c r="X1"/>
      <c r="Y1"/>
      <c r="Z1" s="32"/>
      <c r="AA1" s="157"/>
      <c r="AB1" s="157"/>
    </row>
    <row r="2" spans="1:28">
      <c r="A2" s="24" t="s">
        <v>93</v>
      </c>
      <c r="B2" s="22" t="s">
        <v>93</v>
      </c>
      <c r="C2" s="24" t="s">
        <v>93</v>
      </c>
      <c r="D2" s="22" t="s">
        <v>93</v>
      </c>
      <c r="E2" s="24" t="s">
        <v>93</v>
      </c>
      <c r="F2" s="22" t="s">
        <v>93</v>
      </c>
      <c r="G2" s="24" t="s">
        <v>93</v>
      </c>
      <c r="H2" s="22"/>
      <c r="I2" s="24" t="s">
        <v>93</v>
      </c>
      <c r="J2" s="22" t="s">
        <v>93</v>
      </c>
      <c r="K2" s="24" t="s">
        <v>93</v>
      </c>
      <c r="L2" s="22" t="s">
        <v>93</v>
      </c>
      <c r="M2" s="24" t="s">
        <v>93</v>
      </c>
      <c r="N2" s="22" t="s">
        <v>93</v>
      </c>
      <c r="O2" s="24" t="s">
        <v>93</v>
      </c>
      <c r="P2" s="22" t="s">
        <v>93</v>
      </c>
      <c r="Q2" s="24"/>
      <c r="R2" s="22"/>
      <c r="S2" s="22" t="s">
        <v>93</v>
      </c>
      <c r="T2" s="1">
        <v>2</v>
      </c>
      <c r="U2"/>
      <c r="V2"/>
      <c r="W2"/>
      <c r="X2"/>
      <c r="Y2"/>
      <c r="Z2" s="38" t="s">
        <v>277</v>
      </c>
      <c r="AA2" s="159"/>
      <c r="AB2" s="160"/>
    </row>
    <row r="3" spans="1:28">
      <c r="A3" s="23" t="s">
        <v>93</v>
      </c>
      <c r="B3" s="22" t="s">
        <v>93</v>
      </c>
      <c r="C3" s="24" t="s">
        <v>93</v>
      </c>
      <c r="D3" s="22" t="s">
        <v>93</v>
      </c>
      <c r="E3" s="24" t="s">
        <v>93</v>
      </c>
      <c r="F3" s="22" t="s">
        <v>93</v>
      </c>
      <c r="G3" s="24" t="s">
        <v>93</v>
      </c>
      <c r="H3" s="22"/>
      <c r="I3" s="24" t="s">
        <v>93</v>
      </c>
      <c r="J3" s="22" t="s">
        <v>93</v>
      </c>
      <c r="K3" s="24" t="s">
        <v>93</v>
      </c>
      <c r="L3" s="22" t="s">
        <v>93</v>
      </c>
      <c r="M3" s="24" t="s">
        <v>93</v>
      </c>
      <c r="N3" s="22" t="s">
        <v>93</v>
      </c>
      <c r="O3" s="24" t="s">
        <v>93</v>
      </c>
      <c r="P3" s="22" t="s">
        <v>93</v>
      </c>
      <c r="Q3" s="24"/>
      <c r="R3" s="22"/>
      <c r="S3" s="22" t="s">
        <v>93</v>
      </c>
      <c r="T3" s="1">
        <v>3</v>
      </c>
      <c r="U3"/>
      <c r="V3"/>
      <c r="W3"/>
      <c r="X3"/>
      <c r="Y3"/>
      <c r="Z3" s="38" t="s">
        <v>276</v>
      </c>
      <c r="AA3" s="159"/>
      <c r="AB3" s="160"/>
    </row>
    <row r="4" spans="1:28">
      <c r="A4" s="23" t="s">
        <v>93</v>
      </c>
      <c r="B4" s="22" t="s">
        <v>93</v>
      </c>
      <c r="C4" s="24" t="s">
        <v>93</v>
      </c>
      <c r="D4" s="22" t="s">
        <v>93</v>
      </c>
      <c r="E4" s="24" t="s">
        <v>93</v>
      </c>
      <c r="F4" s="22" t="s">
        <v>93</v>
      </c>
      <c r="G4" s="24" t="s">
        <v>93</v>
      </c>
      <c r="H4" s="22"/>
      <c r="I4" s="24" t="s">
        <v>93</v>
      </c>
      <c r="J4" s="22" t="s">
        <v>93</v>
      </c>
      <c r="K4" s="24" t="s">
        <v>93</v>
      </c>
      <c r="L4" s="22" t="s">
        <v>93</v>
      </c>
      <c r="M4" s="24" t="s">
        <v>93</v>
      </c>
      <c r="N4" s="22" t="s">
        <v>93</v>
      </c>
      <c r="O4" s="24" t="s">
        <v>93</v>
      </c>
      <c r="P4" s="22" t="s">
        <v>93</v>
      </c>
      <c r="Q4" s="24"/>
      <c r="R4" s="22"/>
      <c r="S4" s="22" t="s">
        <v>93</v>
      </c>
      <c r="T4" s="1">
        <v>4</v>
      </c>
      <c r="U4" s="31" t="s">
        <v>119</v>
      </c>
      <c r="V4"/>
      <c r="W4"/>
      <c r="X4"/>
      <c r="Y4"/>
      <c r="Z4" s="38" t="s">
        <v>275</v>
      </c>
      <c r="AA4" s="159"/>
      <c r="AB4" s="160"/>
    </row>
    <row r="5" spans="1:28">
      <c r="A5" s="23" t="s">
        <v>93</v>
      </c>
      <c r="B5" s="22" t="s">
        <v>93</v>
      </c>
      <c r="C5" s="24" t="s">
        <v>93</v>
      </c>
      <c r="D5" s="22" t="s">
        <v>93</v>
      </c>
      <c r="E5" s="24" t="s">
        <v>93</v>
      </c>
      <c r="F5" s="22" t="s">
        <v>93</v>
      </c>
      <c r="G5" s="24" t="s">
        <v>93</v>
      </c>
      <c r="H5" s="22"/>
      <c r="I5" s="24" t="s">
        <v>93</v>
      </c>
      <c r="J5" s="22" t="s">
        <v>93</v>
      </c>
      <c r="K5" s="24" t="s">
        <v>93</v>
      </c>
      <c r="L5" s="22" t="s">
        <v>93</v>
      </c>
      <c r="M5" s="24" t="s">
        <v>93</v>
      </c>
      <c r="N5" s="22" t="s">
        <v>93</v>
      </c>
      <c r="O5" s="24" t="s">
        <v>93</v>
      </c>
      <c r="P5" s="22" t="s">
        <v>93</v>
      </c>
      <c r="Q5" s="24"/>
      <c r="R5" s="22"/>
      <c r="S5" s="22" t="s">
        <v>93</v>
      </c>
      <c r="T5" s="1">
        <v>5</v>
      </c>
      <c r="U5" s="20" t="s">
        <v>271</v>
      </c>
      <c r="V5"/>
      <c r="W5"/>
      <c r="X5"/>
      <c r="Y5"/>
      <c r="Z5" s="38" t="s">
        <v>230</v>
      </c>
      <c r="AA5" s="159"/>
      <c r="AB5" s="160"/>
    </row>
    <row r="6" spans="1:28">
      <c r="A6" s="23" t="s">
        <v>93</v>
      </c>
      <c r="B6" s="22" t="s">
        <v>93</v>
      </c>
      <c r="C6" s="23" t="s">
        <v>93</v>
      </c>
      <c r="D6" s="22" t="s">
        <v>93</v>
      </c>
      <c r="E6" s="24" t="s">
        <v>93</v>
      </c>
      <c r="F6" s="22" t="s">
        <v>93</v>
      </c>
      <c r="G6" s="24" t="s">
        <v>93</v>
      </c>
      <c r="H6" s="22"/>
      <c r="I6" s="24" t="s">
        <v>93</v>
      </c>
      <c r="J6" s="22" t="s">
        <v>93</v>
      </c>
      <c r="K6" s="24" t="s">
        <v>93</v>
      </c>
      <c r="L6" s="22" t="s">
        <v>93</v>
      </c>
      <c r="M6" s="24" t="s">
        <v>93</v>
      </c>
      <c r="N6" s="22" t="s">
        <v>93</v>
      </c>
      <c r="O6" s="24" t="s">
        <v>93</v>
      </c>
      <c r="P6" s="22" t="s">
        <v>93</v>
      </c>
      <c r="Q6" s="28"/>
      <c r="R6" s="26"/>
      <c r="S6" s="22" t="s">
        <v>93</v>
      </c>
      <c r="T6" s="1">
        <v>6</v>
      </c>
      <c r="U6" s="20"/>
      <c r="V6"/>
      <c r="W6"/>
      <c r="X6"/>
      <c r="Y6"/>
      <c r="Z6" s="38" t="s">
        <v>136</v>
      </c>
      <c r="AA6" s="159"/>
      <c r="AB6" s="160"/>
    </row>
    <row r="7" spans="1:28">
      <c r="A7" s="23" t="s">
        <v>93</v>
      </c>
      <c r="B7" s="22" t="s">
        <v>93</v>
      </c>
      <c r="C7" s="24" t="s">
        <v>93</v>
      </c>
      <c r="D7" s="22" t="s">
        <v>93</v>
      </c>
      <c r="E7" s="153" t="s">
        <v>104</v>
      </c>
      <c r="F7" s="154" t="s">
        <v>104</v>
      </c>
      <c r="G7" s="153" t="s">
        <v>104</v>
      </c>
      <c r="H7" s="26"/>
      <c r="I7" s="153" t="s">
        <v>242</v>
      </c>
      <c r="J7" s="154" t="s">
        <v>242</v>
      </c>
      <c r="K7" s="153" t="s">
        <v>242</v>
      </c>
      <c r="L7" s="154" t="s">
        <v>242</v>
      </c>
      <c r="M7" s="153" t="s">
        <v>242</v>
      </c>
      <c r="N7" s="154" t="s">
        <v>242</v>
      </c>
      <c r="O7" s="153" t="s">
        <v>242</v>
      </c>
      <c r="P7" s="154" t="s">
        <v>242</v>
      </c>
      <c r="Q7" s="28"/>
      <c r="R7" s="26"/>
      <c r="S7" s="29" t="s">
        <v>104</v>
      </c>
      <c r="T7" s="1">
        <v>7</v>
      </c>
      <c r="U7" s="20"/>
      <c r="V7"/>
      <c r="W7"/>
      <c r="X7"/>
      <c r="Y7"/>
      <c r="Z7" s="38" t="s">
        <v>137</v>
      </c>
      <c r="AA7" s="160"/>
      <c r="AB7" s="160"/>
    </row>
    <row r="8" spans="1:28">
      <c r="A8" s="23" t="s">
        <v>93</v>
      </c>
      <c r="B8" s="22" t="s">
        <v>93</v>
      </c>
      <c r="C8" s="23" t="s">
        <v>93</v>
      </c>
      <c r="D8" s="22" t="s">
        <v>93</v>
      </c>
      <c r="E8" s="153" t="s">
        <v>104</v>
      </c>
      <c r="F8" s="154" t="s">
        <v>104</v>
      </c>
      <c r="G8" s="153" t="s">
        <v>104</v>
      </c>
      <c r="H8" s="26"/>
      <c r="I8" s="153" t="s">
        <v>242</v>
      </c>
      <c r="J8" s="154" t="s">
        <v>242</v>
      </c>
      <c r="K8" s="153" t="s">
        <v>242</v>
      </c>
      <c r="L8" s="154" t="s">
        <v>242</v>
      </c>
      <c r="M8" s="153" t="s">
        <v>242</v>
      </c>
      <c r="N8" s="154" t="s">
        <v>242</v>
      </c>
      <c r="O8" s="153" t="s">
        <v>242</v>
      </c>
      <c r="P8" s="154" t="s">
        <v>242</v>
      </c>
      <c r="Q8" s="28"/>
      <c r="R8" s="26"/>
      <c r="S8" s="29" t="s">
        <v>104</v>
      </c>
      <c r="T8" s="1">
        <v>8</v>
      </c>
      <c r="U8" s="20"/>
      <c r="V8"/>
      <c r="W8"/>
      <c r="X8"/>
      <c r="Y8"/>
      <c r="Z8" s="38" t="s">
        <v>138</v>
      </c>
      <c r="AA8" s="160"/>
      <c r="AB8" s="160"/>
    </row>
    <row r="9" spans="1:28">
      <c r="A9" s="23" t="s">
        <v>93</v>
      </c>
      <c r="B9" s="26" t="s">
        <v>278</v>
      </c>
      <c r="C9" s="28" t="s">
        <v>105</v>
      </c>
      <c r="D9" s="26" t="s">
        <v>105</v>
      </c>
      <c r="E9" s="28" t="s">
        <v>105</v>
      </c>
      <c r="F9" s="26" t="s">
        <v>105</v>
      </c>
      <c r="G9" s="28" t="s">
        <v>105</v>
      </c>
      <c r="H9" s="26"/>
      <c r="I9" s="28" t="s">
        <v>242</v>
      </c>
      <c r="J9" s="26" t="s">
        <v>242</v>
      </c>
      <c r="K9" s="28" t="s">
        <v>242</v>
      </c>
      <c r="L9" s="26" t="s">
        <v>242</v>
      </c>
      <c r="M9" s="28" t="s">
        <v>242</v>
      </c>
      <c r="N9" s="26" t="s">
        <v>242</v>
      </c>
      <c r="O9" s="28" t="s">
        <v>242</v>
      </c>
      <c r="P9" s="26" t="s">
        <v>242</v>
      </c>
      <c r="Q9" s="28"/>
      <c r="R9" s="26"/>
      <c r="S9" s="29" t="s">
        <v>105</v>
      </c>
      <c r="T9" s="1">
        <v>9</v>
      </c>
      <c r="U9" s="20"/>
      <c r="V9"/>
      <c r="W9"/>
      <c r="X9"/>
      <c r="Y9"/>
      <c r="Z9" s="38" t="s">
        <v>139</v>
      </c>
      <c r="AA9" s="160"/>
      <c r="AB9" s="160"/>
    </row>
    <row r="10" spans="1:28">
      <c r="A10" s="28" t="s">
        <v>274</v>
      </c>
      <c r="B10" s="26" t="s">
        <v>278</v>
      </c>
      <c r="C10" s="28" t="s">
        <v>105</v>
      </c>
      <c r="D10" s="26" t="s">
        <v>105</v>
      </c>
      <c r="E10" s="28" t="s">
        <v>105</v>
      </c>
      <c r="F10" s="26" t="s">
        <v>105</v>
      </c>
      <c r="G10" s="28" t="s">
        <v>105</v>
      </c>
      <c r="H10" s="26"/>
      <c r="I10" s="28" t="s">
        <v>242</v>
      </c>
      <c r="J10" s="26" t="s">
        <v>242</v>
      </c>
      <c r="K10" s="28" t="s">
        <v>242</v>
      </c>
      <c r="L10" s="26" t="s">
        <v>242</v>
      </c>
      <c r="M10" s="28" t="s">
        <v>242</v>
      </c>
      <c r="N10" s="26" t="s">
        <v>242</v>
      </c>
      <c r="O10" s="28" t="s">
        <v>242</v>
      </c>
      <c r="P10" s="26" t="s">
        <v>242</v>
      </c>
      <c r="Q10" s="28"/>
      <c r="R10" s="26"/>
      <c r="S10" s="29" t="s">
        <v>105</v>
      </c>
      <c r="T10" s="1">
        <v>10</v>
      </c>
      <c r="U10" s="20"/>
      <c r="V10"/>
      <c r="W10"/>
      <c r="X10"/>
      <c r="Y10"/>
      <c r="Z10" s="38" t="s">
        <v>140</v>
      </c>
      <c r="AA10" s="160"/>
      <c r="AB10" s="160"/>
    </row>
    <row r="11" spans="1:28">
      <c r="A11" s="28" t="s">
        <v>106</v>
      </c>
      <c r="B11" s="26" t="s">
        <v>278</v>
      </c>
      <c r="C11" s="28" t="s">
        <v>106</v>
      </c>
      <c r="D11" s="26" t="s">
        <v>106</v>
      </c>
      <c r="E11" s="28" t="s">
        <v>106</v>
      </c>
      <c r="F11" s="26" t="s">
        <v>106</v>
      </c>
      <c r="G11" s="28" t="s">
        <v>106</v>
      </c>
      <c r="H11" s="26"/>
      <c r="I11" s="28" t="s">
        <v>242</v>
      </c>
      <c r="J11" s="26" t="s">
        <v>242</v>
      </c>
      <c r="K11" s="28" t="s">
        <v>242</v>
      </c>
      <c r="L11" s="26" t="s">
        <v>242</v>
      </c>
      <c r="M11" s="28" t="s">
        <v>242</v>
      </c>
      <c r="N11" s="26" t="s">
        <v>242</v>
      </c>
      <c r="O11" s="28" t="s">
        <v>242</v>
      </c>
      <c r="P11" s="26" t="s">
        <v>242</v>
      </c>
      <c r="Q11" s="28"/>
      <c r="R11" s="26"/>
      <c r="S11" s="29" t="s">
        <v>106</v>
      </c>
      <c r="T11" s="1">
        <v>11</v>
      </c>
      <c r="U11"/>
      <c r="V11"/>
      <c r="W11"/>
      <c r="X11"/>
      <c r="Y11"/>
      <c r="Z11" s="38" t="s">
        <v>141</v>
      </c>
      <c r="AA11" s="160"/>
      <c r="AB11" s="160"/>
    </row>
    <row r="12" spans="1:28">
      <c r="A12" s="28" t="s">
        <v>106</v>
      </c>
      <c r="B12" s="26" t="s">
        <v>278</v>
      </c>
      <c r="C12" s="28" t="s">
        <v>106</v>
      </c>
      <c r="D12" s="26" t="s">
        <v>106</v>
      </c>
      <c r="E12" s="28" t="s">
        <v>106</v>
      </c>
      <c r="F12" s="26" t="s">
        <v>106</v>
      </c>
      <c r="G12" s="28" t="s">
        <v>106</v>
      </c>
      <c r="H12" s="26"/>
      <c r="I12" s="28" t="s">
        <v>242</v>
      </c>
      <c r="J12" s="26" t="s">
        <v>242</v>
      </c>
      <c r="K12" s="28" t="s">
        <v>242</v>
      </c>
      <c r="L12" s="26" t="s">
        <v>242</v>
      </c>
      <c r="M12" s="28" t="s">
        <v>242</v>
      </c>
      <c r="N12" s="26" t="s">
        <v>242</v>
      </c>
      <c r="O12" s="28" t="s">
        <v>242</v>
      </c>
      <c r="P12" s="26" t="s">
        <v>242</v>
      </c>
      <c r="Q12" s="28"/>
      <c r="R12" s="26"/>
      <c r="S12" s="29" t="s">
        <v>106</v>
      </c>
      <c r="T12" s="1">
        <v>12</v>
      </c>
      <c r="U12"/>
      <c r="V12"/>
      <c r="W12"/>
      <c r="X12"/>
      <c r="Y12"/>
      <c r="Z12" s="38" t="s">
        <v>142</v>
      </c>
      <c r="AA12" s="160"/>
      <c r="AB12" s="160"/>
    </row>
    <row r="13" spans="1:28">
      <c r="A13" s="28" t="s">
        <v>107</v>
      </c>
      <c r="B13" s="26" t="s">
        <v>533</v>
      </c>
      <c r="C13" s="28" t="s">
        <v>107</v>
      </c>
      <c r="D13" s="26" t="s">
        <v>240</v>
      </c>
      <c r="E13" s="28" t="s">
        <v>107</v>
      </c>
      <c r="F13" s="26" t="s">
        <v>107</v>
      </c>
      <c r="G13" s="28" t="s">
        <v>107</v>
      </c>
      <c r="H13" s="26"/>
      <c r="I13" s="28" t="s">
        <v>242</v>
      </c>
      <c r="J13" s="26" t="s">
        <v>242</v>
      </c>
      <c r="K13" s="28" t="s">
        <v>242</v>
      </c>
      <c r="L13" s="26" t="s">
        <v>242</v>
      </c>
      <c r="M13" s="28" t="s">
        <v>242</v>
      </c>
      <c r="N13" s="26" t="s">
        <v>242</v>
      </c>
      <c r="O13" s="28" t="s">
        <v>242</v>
      </c>
      <c r="P13" s="26" t="s">
        <v>242</v>
      </c>
      <c r="Q13" s="28"/>
      <c r="R13" s="26"/>
      <c r="S13" s="29" t="s">
        <v>240</v>
      </c>
      <c r="T13" s="1">
        <v>13</v>
      </c>
      <c r="U13"/>
      <c r="V13"/>
      <c r="W13"/>
      <c r="X13"/>
      <c r="Y13"/>
      <c r="Z13" s="38" t="s">
        <v>143</v>
      </c>
      <c r="AA13" s="160"/>
      <c r="AB13" s="160"/>
    </row>
    <row r="14" spans="1:28">
      <c r="A14" s="28" t="s">
        <v>107</v>
      </c>
      <c r="B14" s="26" t="s">
        <v>533</v>
      </c>
      <c r="C14" s="28" t="s">
        <v>107</v>
      </c>
      <c r="D14" s="26" t="s">
        <v>240</v>
      </c>
      <c r="E14" s="28" t="s">
        <v>107</v>
      </c>
      <c r="F14" s="26" t="s">
        <v>107</v>
      </c>
      <c r="G14" s="28" t="s">
        <v>107</v>
      </c>
      <c r="H14" s="26"/>
      <c r="I14" s="28" t="s">
        <v>242</v>
      </c>
      <c r="J14" s="26" t="s">
        <v>242</v>
      </c>
      <c r="K14" s="28" t="s">
        <v>242</v>
      </c>
      <c r="L14" s="26" t="s">
        <v>242</v>
      </c>
      <c r="M14" s="28" t="s">
        <v>242</v>
      </c>
      <c r="N14" s="26" t="s">
        <v>242</v>
      </c>
      <c r="O14" s="28" t="s">
        <v>242</v>
      </c>
      <c r="P14" s="26" t="s">
        <v>242</v>
      </c>
      <c r="Q14" s="28"/>
      <c r="R14" s="26"/>
      <c r="S14" s="29" t="s">
        <v>240</v>
      </c>
      <c r="T14" s="1">
        <v>14</v>
      </c>
      <c r="U14"/>
      <c r="V14"/>
      <c r="W14"/>
      <c r="X14"/>
      <c r="Y14"/>
      <c r="Z14" s="38" t="s">
        <v>144</v>
      </c>
      <c r="AA14" s="160"/>
      <c r="AB14" s="160"/>
    </row>
    <row r="15" spans="1:28">
      <c r="A15" s="28" t="s">
        <v>108</v>
      </c>
      <c r="B15" s="26" t="s">
        <v>533</v>
      </c>
      <c r="C15" s="28" t="s">
        <v>109</v>
      </c>
      <c r="D15" s="26" t="s">
        <v>240</v>
      </c>
      <c r="E15" s="28" t="s">
        <v>109</v>
      </c>
      <c r="F15" s="26" t="s">
        <v>109</v>
      </c>
      <c r="G15" s="28" t="s">
        <v>109</v>
      </c>
      <c r="H15" s="26"/>
      <c r="I15" s="28" t="s">
        <v>109</v>
      </c>
      <c r="J15" s="26" t="s">
        <v>109</v>
      </c>
      <c r="K15" s="28" t="s">
        <v>109</v>
      </c>
      <c r="L15" s="26" t="s">
        <v>109</v>
      </c>
      <c r="M15" s="28" t="s">
        <v>109</v>
      </c>
      <c r="N15" s="26" t="s">
        <v>109</v>
      </c>
      <c r="O15" s="28" t="s">
        <v>109</v>
      </c>
      <c r="P15" s="26" t="s">
        <v>109</v>
      </c>
      <c r="Q15" s="28"/>
      <c r="R15" s="26"/>
      <c r="S15" s="29" t="s">
        <v>240</v>
      </c>
      <c r="T15" s="1">
        <v>15</v>
      </c>
      <c r="U15"/>
      <c r="V15"/>
      <c r="W15"/>
      <c r="X15"/>
      <c r="Y15"/>
      <c r="Z15" s="38" t="s">
        <v>145</v>
      </c>
      <c r="AA15" s="160"/>
      <c r="AB15" s="160"/>
    </row>
    <row r="16" spans="1:28">
      <c r="A16" s="28" t="s">
        <v>108</v>
      </c>
      <c r="B16" s="26" t="s">
        <v>533</v>
      </c>
      <c r="C16" s="28" t="s">
        <v>109</v>
      </c>
      <c r="D16" s="26" t="s">
        <v>240</v>
      </c>
      <c r="E16" s="28" t="s">
        <v>109</v>
      </c>
      <c r="F16" s="26" t="s">
        <v>109</v>
      </c>
      <c r="G16" s="28" t="s">
        <v>109</v>
      </c>
      <c r="H16" s="26"/>
      <c r="I16" s="28" t="s">
        <v>109</v>
      </c>
      <c r="J16" s="26" t="s">
        <v>109</v>
      </c>
      <c r="K16" s="28" t="s">
        <v>109</v>
      </c>
      <c r="L16" s="26" t="s">
        <v>109</v>
      </c>
      <c r="M16" s="28" t="s">
        <v>109</v>
      </c>
      <c r="N16" s="26" t="s">
        <v>109</v>
      </c>
      <c r="O16" s="28" t="s">
        <v>109</v>
      </c>
      <c r="P16" s="26" t="s">
        <v>109</v>
      </c>
      <c r="Q16" s="28"/>
      <c r="R16" s="26"/>
      <c r="S16" s="29" t="s">
        <v>240</v>
      </c>
      <c r="T16" s="1">
        <v>16</v>
      </c>
      <c r="U16"/>
      <c r="V16"/>
      <c r="W16"/>
      <c r="X16"/>
      <c r="Y16"/>
      <c r="Z16" s="38" t="s">
        <v>146</v>
      </c>
      <c r="AA16" s="160"/>
      <c r="AB16" s="160"/>
    </row>
    <row r="17" spans="1:28">
      <c r="A17" s="28" t="s">
        <v>103</v>
      </c>
      <c r="B17" s="26" t="s">
        <v>103</v>
      </c>
      <c r="C17" s="28" t="s">
        <v>109</v>
      </c>
      <c r="D17" s="26" t="s">
        <v>240</v>
      </c>
      <c r="E17" s="28" t="s">
        <v>109</v>
      </c>
      <c r="F17" s="26" t="s">
        <v>109</v>
      </c>
      <c r="G17" s="28" t="s">
        <v>109</v>
      </c>
      <c r="H17" s="26"/>
      <c r="I17" s="28" t="s">
        <v>109</v>
      </c>
      <c r="J17" s="26" t="s">
        <v>109</v>
      </c>
      <c r="K17" s="28" t="s">
        <v>109</v>
      </c>
      <c r="L17" s="26" t="s">
        <v>109</v>
      </c>
      <c r="M17" s="28" t="s">
        <v>109</v>
      </c>
      <c r="N17" s="26" t="s">
        <v>109</v>
      </c>
      <c r="O17" s="28" t="s">
        <v>109</v>
      </c>
      <c r="P17" s="26" t="s">
        <v>109</v>
      </c>
      <c r="Q17" s="28"/>
      <c r="R17" s="26"/>
      <c r="S17" s="29" t="s">
        <v>240</v>
      </c>
      <c r="T17" s="1">
        <v>17</v>
      </c>
      <c r="U17"/>
      <c r="V17"/>
      <c r="W17"/>
      <c r="X17"/>
      <c r="Y17"/>
      <c r="Z17" s="38" t="s">
        <v>147</v>
      </c>
      <c r="AA17" s="160"/>
      <c r="AB17" s="160"/>
    </row>
    <row r="18" spans="1:28">
      <c r="A18" s="28" t="s">
        <v>103</v>
      </c>
      <c r="B18" s="26" t="s">
        <v>103</v>
      </c>
      <c r="C18" s="28" t="s">
        <v>109</v>
      </c>
      <c r="D18" s="26" t="s">
        <v>241</v>
      </c>
      <c r="E18" s="28" t="s">
        <v>109</v>
      </c>
      <c r="F18" s="26" t="s">
        <v>109</v>
      </c>
      <c r="G18" s="28" t="s">
        <v>109</v>
      </c>
      <c r="H18" s="26"/>
      <c r="I18" s="28" t="s">
        <v>109</v>
      </c>
      <c r="J18" s="26" t="s">
        <v>109</v>
      </c>
      <c r="K18" s="28" t="s">
        <v>109</v>
      </c>
      <c r="L18" s="26" t="s">
        <v>109</v>
      </c>
      <c r="M18" s="28" t="s">
        <v>109</v>
      </c>
      <c r="N18" s="26" t="s">
        <v>109</v>
      </c>
      <c r="O18" s="28" t="s">
        <v>109</v>
      </c>
      <c r="P18" s="26" t="s">
        <v>109</v>
      </c>
      <c r="Q18" s="28"/>
      <c r="R18" s="26"/>
      <c r="S18" s="29" t="s">
        <v>241</v>
      </c>
      <c r="T18" s="1">
        <v>18</v>
      </c>
      <c r="U18"/>
      <c r="V18"/>
      <c r="W18"/>
      <c r="X18"/>
      <c r="Y18"/>
      <c r="Z18" s="38" t="s">
        <v>148</v>
      </c>
      <c r="AA18" s="160"/>
      <c r="AB18" s="160"/>
    </row>
    <row r="19" spans="1:28">
      <c r="A19" s="28" t="s">
        <v>103</v>
      </c>
      <c r="B19" s="26" t="s">
        <v>103</v>
      </c>
      <c r="C19" s="28" t="s">
        <v>109</v>
      </c>
      <c r="D19" s="26" t="s">
        <v>241</v>
      </c>
      <c r="E19" s="28" t="s">
        <v>109</v>
      </c>
      <c r="F19" s="26" t="s">
        <v>109</v>
      </c>
      <c r="G19" s="28" t="s">
        <v>109</v>
      </c>
      <c r="H19" s="26"/>
      <c r="I19" s="28" t="s">
        <v>109</v>
      </c>
      <c r="J19" s="26" t="s">
        <v>109</v>
      </c>
      <c r="K19" s="28" t="s">
        <v>109</v>
      </c>
      <c r="L19" s="26" t="s">
        <v>109</v>
      </c>
      <c r="M19" s="28" t="s">
        <v>109</v>
      </c>
      <c r="N19" s="26" t="s">
        <v>109</v>
      </c>
      <c r="O19" s="28" t="s">
        <v>109</v>
      </c>
      <c r="P19" s="26" t="s">
        <v>109</v>
      </c>
      <c r="Q19" s="28"/>
      <c r="R19" s="26"/>
      <c r="S19" s="29" t="s">
        <v>241</v>
      </c>
      <c r="T19" s="1">
        <v>19</v>
      </c>
      <c r="U19"/>
      <c r="V19"/>
      <c r="W19"/>
      <c r="X19"/>
      <c r="Y19"/>
      <c r="Z19" s="38" t="s">
        <v>149</v>
      </c>
      <c r="AA19" s="160"/>
      <c r="AB19" s="160"/>
    </row>
    <row r="20" spans="1:28">
      <c r="A20" s="28" t="s">
        <v>103</v>
      </c>
      <c r="B20" s="26" t="s">
        <v>103</v>
      </c>
      <c r="C20" s="28" t="s">
        <v>109</v>
      </c>
      <c r="D20" s="26" t="s">
        <v>241</v>
      </c>
      <c r="E20" s="28" t="s">
        <v>109</v>
      </c>
      <c r="F20" s="26" t="s">
        <v>109</v>
      </c>
      <c r="G20" s="28" t="s">
        <v>109</v>
      </c>
      <c r="H20" s="26"/>
      <c r="I20" s="28" t="s">
        <v>109</v>
      </c>
      <c r="J20" s="26" t="s">
        <v>109</v>
      </c>
      <c r="K20" s="28" t="s">
        <v>109</v>
      </c>
      <c r="L20" s="26" t="s">
        <v>109</v>
      </c>
      <c r="M20" s="28" t="s">
        <v>109</v>
      </c>
      <c r="N20" s="26" t="s">
        <v>109</v>
      </c>
      <c r="O20" s="28" t="s">
        <v>109</v>
      </c>
      <c r="P20" s="26" t="s">
        <v>109</v>
      </c>
      <c r="Q20" s="28"/>
      <c r="R20" s="26"/>
      <c r="S20" s="29" t="s">
        <v>241</v>
      </c>
      <c r="T20" s="1">
        <v>20</v>
      </c>
      <c r="U20"/>
      <c r="V20"/>
      <c r="W20"/>
      <c r="X20"/>
      <c r="Y20"/>
      <c r="Z20" s="38" t="s">
        <v>150</v>
      </c>
      <c r="AA20" s="160"/>
      <c r="AB20" s="160"/>
    </row>
    <row r="21" spans="1:28">
      <c r="A21" s="28" t="s">
        <v>103</v>
      </c>
      <c r="B21" s="26" t="s">
        <v>103</v>
      </c>
      <c r="C21" s="28" t="s">
        <v>109</v>
      </c>
      <c r="D21" s="26" t="s">
        <v>241</v>
      </c>
      <c r="E21" s="28" t="s">
        <v>109</v>
      </c>
      <c r="F21" s="26" t="s">
        <v>109</v>
      </c>
      <c r="G21" s="28" t="s">
        <v>109</v>
      </c>
      <c r="H21" s="26"/>
      <c r="I21" s="28" t="s">
        <v>109</v>
      </c>
      <c r="J21" s="26" t="s">
        <v>109</v>
      </c>
      <c r="K21" s="28" t="s">
        <v>109</v>
      </c>
      <c r="L21" s="26" t="s">
        <v>109</v>
      </c>
      <c r="M21" s="28" t="s">
        <v>109</v>
      </c>
      <c r="N21" s="26" t="s">
        <v>109</v>
      </c>
      <c r="O21" s="28" t="s">
        <v>109</v>
      </c>
      <c r="P21" s="26" t="s">
        <v>109</v>
      </c>
      <c r="Q21" s="28"/>
      <c r="R21" s="26"/>
      <c r="S21" s="29" t="s">
        <v>241</v>
      </c>
      <c r="T21" s="1">
        <v>21</v>
      </c>
      <c r="U21"/>
      <c r="V21"/>
      <c r="W21"/>
      <c r="X21"/>
      <c r="Y21"/>
      <c r="Z21" s="38" t="s">
        <v>151</v>
      </c>
      <c r="AA21" s="160"/>
      <c r="AB21" s="160"/>
    </row>
    <row r="22" spans="1:28">
      <c r="A22" s="28" t="s">
        <v>103</v>
      </c>
      <c r="B22" s="26" t="s">
        <v>103</v>
      </c>
      <c r="C22" s="28" t="s">
        <v>109</v>
      </c>
      <c r="D22" s="26" t="s">
        <v>241</v>
      </c>
      <c r="E22" s="28" t="s">
        <v>109</v>
      </c>
      <c r="F22" s="26" t="s">
        <v>109</v>
      </c>
      <c r="G22" s="28" t="s">
        <v>109</v>
      </c>
      <c r="H22" s="26"/>
      <c r="I22" s="28" t="s">
        <v>109</v>
      </c>
      <c r="J22" s="26" t="s">
        <v>109</v>
      </c>
      <c r="K22" s="28" t="s">
        <v>109</v>
      </c>
      <c r="L22" s="26" t="s">
        <v>109</v>
      </c>
      <c r="M22" s="28" t="s">
        <v>109</v>
      </c>
      <c r="N22" s="26" t="s">
        <v>109</v>
      </c>
      <c r="O22" s="28" t="s">
        <v>109</v>
      </c>
      <c r="P22" s="26" t="s">
        <v>109</v>
      </c>
      <c r="Q22" s="28"/>
      <c r="R22" s="26"/>
      <c r="S22" s="29" t="s">
        <v>241</v>
      </c>
      <c r="T22" s="1">
        <v>22</v>
      </c>
      <c r="U22"/>
      <c r="V22"/>
      <c r="W22"/>
      <c r="X22"/>
      <c r="Y22"/>
      <c r="Z22" s="38" t="s">
        <v>152</v>
      </c>
      <c r="AA22" s="160"/>
      <c r="AB22" s="160"/>
    </row>
    <row r="23" spans="1:28">
      <c r="A23" s="28" t="s">
        <v>103</v>
      </c>
      <c r="B23" s="26" t="s">
        <v>103</v>
      </c>
      <c r="C23" s="28" t="s">
        <v>109</v>
      </c>
      <c r="D23" s="26" t="s">
        <v>241</v>
      </c>
      <c r="E23" s="28" t="s">
        <v>109</v>
      </c>
      <c r="F23" s="26" t="s">
        <v>109</v>
      </c>
      <c r="G23" s="28" t="s">
        <v>109</v>
      </c>
      <c r="H23" s="26"/>
      <c r="I23" s="28" t="s">
        <v>109</v>
      </c>
      <c r="J23" s="26" t="s">
        <v>109</v>
      </c>
      <c r="K23" s="28" t="s">
        <v>109</v>
      </c>
      <c r="L23" s="26" t="s">
        <v>109</v>
      </c>
      <c r="M23" s="28" t="s">
        <v>109</v>
      </c>
      <c r="N23" s="26" t="s">
        <v>109</v>
      </c>
      <c r="O23" s="28" t="s">
        <v>109</v>
      </c>
      <c r="P23" s="26" t="s">
        <v>109</v>
      </c>
      <c r="Q23" s="28"/>
      <c r="R23" s="26"/>
      <c r="S23" s="29" t="s">
        <v>241</v>
      </c>
      <c r="T23" s="1">
        <v>23</v>
      </c>
      <c r="U23"/>
      <c r="V23"/>
      <c r="W23"/>
      <c r="X23"/>
      <c r="Y23"/>
      <c r="Z23" s="38" t="s">
        <v>153</v>
      </c>
      <c r="AA23" s="160"/>
      <c r="AB23" s="160"/>
    </row>
    <row r="24" spans="1:28">
      <c r="A24" s="28" t="s">
        <v>103</v>
      </c>
      <c r="B24" s="26" t="s">
        <v>103</v>
      </c>
      <c r="C24" s="28" t="s">
        <v>109</v>
      </c>
      <c r="D24" s="26" t="s">
        <v>241</v>
      </c>
      <c r="E24" s="28" t="s">
        <v>109</v>
      </c>
      <c r="F24" s="26" t="s">
        <v>109</v>
      </c>
      <c r="G24" s="28" t="s">
        <v>109</v>
      </c>
      <c r="H24" s="26"/>
      <c r="I24" s="28" t="s">
        <v>109</v>
      </c>
      <c r="J24" s="26" t="s">
        <v>109</v>
      </c>
      <c r="K24" s="28" t="s">
        <v>109</v>
      </c>
      <c r="L24" s="26" t="s">
        <v>109</v>
      </c>
      <c r="M24" s="28" t="s">
        <v>109</v>
      </c>
      <c r="N24" s="26" t="s">
        <v>109</v>
      </c>
      <c r="O24" s="28" t="s">
        <v>109</v>
      </c>
      <c r="P24" s="26" t="s">
        <v>109</v>
      </c>
      <c r="Q24" s="28"/>
      <c r="R24" s="26"/>
      <c r="S24" s="29" t="s">
        <v>241</v>
      </c>
      <c r="T24" s="1">
        <v>24</v>
      </c>
      <c r="U24"/>
      <c r="V24"/>
      <c r="W24"/>
      <c r="X24"/>
      <c r="Y24"/>
      <c r="Z24" s="38" t="s">
        <v>154</v>
      </c>
      <c r="AA24" s="160"/>
      <c r="AB24" s="160"/>
    </row>
    <row r="25" spans="1:28">
      <c r="A25" s="28" t="s">
        <v>103</v>
      </c>
      <c r="B25" s="26" t="s">
        <v>103</v>
      </c>
      <c r="C25" s="28" t="s">
        <v>109</v>
      </c>
      <c r="D25" s="26" t="s">
        <v>241</v>
      </c>
      <c r="E25" s="28" t="s">
        <v>109</v>
      </c>
      <c r="F25" s="26" t="s">
        <v>109</v>
      </c>
      <c r="G25" s="28" t="s">
        <v>109</v>
      </c>
      <c r="H25" s="26"/>
      <c r="I25" s="28" t="s">
        <v>109</v>
      </c>
      <c r="J25" s="26" t="s">
        <v>109</v>
      </c>
      <c r="K25" s="28" t="s">
        <v>109</v>
      </c>
      <c r="L25" s="26" t="s">
        <v>109</v>
      </c>
      <c r="M25" s="28" t="s">
        <v>109</v>
      </c>
      <c r="N25" s="26" t="s">
        <v>109</v>
      </c>
      <c r="O25" s="28" t="s">
        <v>109</v>
      </c>
      <c r="P25" s="26" t="s">
        <v>109</v>
      </c>
      <c r="Q25" s="28"/>
      <c r="R25" s="26"/>
      <c r="S25" s="29" t="s">
        <v>241</v>
      </c>
      <c r="T25" s="1">
        <v>25</v>
      </c>
      <c r="U25"/>
      <c r="V25"/>
      <c r="W25"/>
      <c r="X25"/>
      <c r="Y25"/>
      <c r="Z25" s="38" t="s">
        <v>155</v>
      </c>
      <c r="AA25" s="160"/>
      <c r="AB25" s="160"/>
    </row>
    <row r="26" spans="1:28">
      <c r="A26" s="28" t="s">
        <v>103</v>
      </c>
      <c r="B26" s="26" t="s">
        <v>103</v>
      </c>
      <c r="C26" s="28" t="s">
        <v>109</v>
      </c>
      <c r="D26" s="26" t="s">
        <v>241</v>
      </c>
      <c r="E26" s="28" t="s">
        <v>109</v>
      </c>
      <c r="F26" s="26" t="s">
        <v>109</v>
      </c>
      <c r="G26" s="28" t="s">
        <v>109</v>
      </c>
      <c r="H26" s="26"/>
      <c r="I26" s="28" t="s">
        <v>109</v>
      </c>
      <c r="J26" s="26" t="s">
        <v>109</v>
      </c>
      <c r="K26" s="28" t="s">
        <v>109</v>
      </c>
      <c r="L26" s="26" t="s">
        <v>109</v>
      </c>
      <c r="M26" s="28" t="s">
        <v>109</v>
      </c>
      <c r="N26" s="26" t="s">
        <v>109</v>
      </c>
      <c r="O26" s="28" t="s">
        <v>109</v>
      </c>
      <c r="P26" s="26" t="s">
        <v>109</v>
      </c>
      <c r="Q26" s="28"/>
      <c r="R26" s="26"/>
      <c r="S26" s="29" t="s">
        <v>241</v>
      </c>
      <c r="T26" s="1">
        <v>26</v>
      </c>
      <c r="U26"/>
      <c r="V26"/>
      <c r="W26"/>
      <c r="X26"/>
      <c r="Y26"/>
      <c r="Z26" s="38" t="s">
        <v>156</v>
      </c>
      <c r="AA26" s="160"/>
      <c r="AB26" s="160"/>
    </row>
    <row r="27" spans="1:28">
      <c r="A27" s="28" t="s">
        <v>103</v>
      </c>
      <c r="B27" s="26" t="s">
        <v>103</v>
      </c>
      <c r="C27" s="28" t="s">
        <v>109</v>
      </c>
      <c r="D27" s="26" t="s">
        <v>241</v>
      </c>
      <c r="E27" s="28" t="s">
        <v>109</v>
      </c>
      <c r="F27" s="26" t="s">
        <v>109</v>
      </c>
      <c r="G27" s="28" t="s">
        <v>109</v>
      </c>
      <c r="H27" s="26"/>
      <c r="I27" s="28" t="s">
        <v>109</v>
      </c>
      <c r="J27" s="26" t="s">
        <v>109</v>
      </c>
      <c r="K27" s="28" t="s">
        <v>109</v>
      </c>
      <c r="L27" s="26" t="s">
        <v>109</v>
      </c>
      <c r="M27" s="28" t="s">
        <v>109</v>
      </c>
      <c r="N27" s="26" t="s">
        <v>109</v>
      </c>
      <c r="O27" s="28" t="s">
        <v>109</v>
      </c>
      <c r="P27" s="26" t="s">
        <v>109</v>
      </c>
      <c r="Q27" s="28"/>
      <c r="R27" s="26"/>
      <c r="S27" s="29" t="s">
        <v>241</v>
      </c>
      <c r="T27" s="1">
        <v>27</v>
      </c>
      <c r="U27"/>
      <c r="V27"/>
      <c r="W27"/>
      <c r="X27"/>
      <c r="Y27"/>
      <c r="Z27" s="38" t="s">
        <v>157</v>
      </c>
      <c r="AA27" s="160"/>
      <c r="AB27" s="160"/>
    </row>
    <row r="28" spans="1:28">
      <c r="A28" s="28" t="s">
        <v>103</v>
      </c>
      <c r="B28" s="26" t="s">
        <v>103</v>
      </c>
      <c r="C28" s="28" t="s">
        <v>109</v>
      </c>
      <c r="D28" s="26" t="s">
        <v>241</v>
      </c>
      <c r="E28" s="28" t="s">
        <v>109</v>
      </c>
      <c r="F28" s="26" t="s">
        <v>109</v>
      </c>
      <c r="G28" s="28" t="s">
        <v>109</v>
      </c>
      <c r="H28" s="26"/>
      <c r="I28" s="28" t="s">
        <v>109</v>
      </c>
      <c r="J28" s="26" t="s">
        <v>109</v>
      </c>
      <c r="K28" s="28" t="s">
        <v>109</v>
      </c>
      <c r="L28" s="26" t="s">
        <v>109</v>
      </c>
      <c r="M28" s="28" t="s">
        <v>109</v>
      </c>
      <c r="N28" s="26" t="s">
        <v>109</v>
      </c>
      <c r="O28" s="28" t="s">
        <v>109</v>
      </c>
      <c r="P28" s="26" t="s">
        <v>109</v>
      </c>
      <c r="Q28" s="28"/>
      <c r="R28" s="26"/>
      <c r="S28" s="29" t="s">
        <v>241</v>
      </c>
      <c r="T28" s="1">
        <v>28</v>
      </c>
      <c r="U28"/>
      <c r="V28"/>
      <c r="W28"/>
      <c r="X28"/>
      <c r="Y28"/>
      <c r="Z28" s="38" t="s">
        <v>158</v>
      </c>
      <c r="AA28" s="160"/>
      <c r="AB28" s="160"/>
    </row>
    <row r="29" spans="1:28">
      <c r="A29" s="28" t="s">
        <v>103</v>
      </c>
      <c r="B29" s="26" t="s">
        <v>103</v>
      </c>
      <c r="C29" s="28" t="s">
        <v>109</v>
      </c>
      <c r="D29" s="26" t="s">
        <v>241</v>
      </c>
      <c r="E29" s="28" t="s">
        <v>109</v>
      </c>
      <c r="F29" s="26" t="s">
        <v>109</v>
      </c>
      <c r="G29" s="28" t="s">
        <v>109</v>
      </c>
      <c r="H29" s="26"/>
      <c r="I29" s="28" t="s">
        <v>109</v>
      </c>
      <c r="J29" s="26" t="s">
        <v>109</v>
      </c>
      <c r="K29" s="28" t="s">
        <v>109</v>
      </c>
      <c r="L29" s="26" t="s">
        <v>109</v>
      </c>
      <c r="M29" s="28" t="s">
        <v>109</v>
      </c>
      <c r="N29" s="26" t="s">
        <v>109</v>
      </c>
      <c r="O29" s="28" t="s">
        <v>109</v>
      </c>
      <c r="P29" s="26" t="s">
        <v>109</v>
      </c>
      <c r="Q29" s="28"/>
      <c r="R29" s="26"/>
      <c r="S29" s="29" t="s">
        <v>241</v>
      </c>
      <c r="T29" s="1">
        <v>29</v>
      </c>
      <c r="U29"/>
      <c r="V29"/>
      <c r="W29"/>
      <c r="X29"/>
      <c r="Y29"/>
      <c r="Z29" s="38" t="s">
        <v>159</v>
      </c>
      <c r="AA29" s="160"/>
      <c r="AB29" s="160"/>
    </row>
    <row r="30" spans="1:28">
      <c r="A30" s="28" t="s">
        <v>103</v>
      </c>
      <c r="B30" s="26" t="s">
        <v>103</v>
      </c>
      <c r="C30" s="28" t="s">
        <v>109</v>
      </c>
      <c r="D30" s="26" t="s">
        <v>241</v>
      </c>
      <c r="E30" s="28" t="s">
        <v>109</v>
      </c>
      <c r="F30" s="26" t="s">
        <v>109</v>
      </c>
      <c r="G30" s="28" t="s">
        <v>109</v>
      </c>
      <c r="H30" s="26"/>
      <c r="I30" s="28" t="s">
        <v>109</v>
      </c>
      <c r="J30" s="26" t="s">
        <v>109</v>
      </c>
      <c r="K30" s="28" t="s">
        <v>109</v>
      </c>
      <c r="L30" s="26" t="s">
        <v>109</v>
      </c>
      <c r="M30" s="28" t="s">
        <v>109</v>
      </c>
      <c r="N30" s="26" t="s">
        <v>109</v>
      </c>
      <c r="O30" s="28" t="s">
        <v>109</v>
      </c>
      <c r="P30" s="26" t="s">
        <v>109</v>
      </c>
      <c r="Q30" s="28"/>
      <c r="R30" s="26"/>
      <c r="S30" s="29" t="s">
        <v>241</v>
      </c>
      <c r="T30" s="1">
        <v>30</v>
      </c>
      <c r="U30"/>
      <c r="V30"/>
      <c r="W30"/>
      <c r="X30"/>
      <c r="Y30"/>
      <c r="Z30" s="38" t="s">
        <v>160</v>
      </c>
      <c r="AA30" s="160"/>
      <c r="AB30" s="160"/>
    </row>
    <row r="31" spans="1:28">
      <c r="A31" s="28" t="s">
        <v>103</v>
      </c>
      <c r="B31" s="26" t="s">
        <v>103</v>
      </c>
      <c r="C31" s="28" t="s">
        <v>109</v>
      </c>
      <c r="D31" s="26" t="s">
        <v>241</v>
      </c>
      <c r="E31" s="28" t="s">
        <v>109</v>
      </c>
      <c r="F31" s="26" t="s">
        <v>109</v>
      </c>
      <c r="G31" s="28" t="s">
        <v>109</v>
      </c>
      <c r="H31" s="26"/>
      <c r="I31" s="28" t="s">
        <v>109</v>
      </c>
      <c r="J31" s="26" t="s">
        <v>109</v>
      </c>
      <c r="K31" s="28" t="s">
        <v>109</v>
      </c>
      <c r="L31" s="26" t="s">
        <v>109</v>
      </c>
      <c r="M31" s="28" t="s">
        <v>109</v>
      </c>
      <c r="N31" s="26" t="s">
        <v>109</v>
      </c>
      <c r="O31" s="28" t="s">
        <v>109</v>
      </c>
      <c r="P31" s="26" t="s">
        <v>109</v>
      </c>
      <c r="Q31" s="28"/>
      <c r="R31" s="26"/>
      <c r="S31" s="29" t="s">
        <v>241</v>
      </c>
      <c r="T31" s="1">
        <v>31</v>
      </c>
      <c r="U31"/>
      <c r="V31"/>
      <c r="W31"/>
      <c r="X31"/>
      <c r="Y31"/>
      <c r="Z31" s="38" t="s">
        <v>161</v>
      </c>
      <c r="AA31" s="160"/>
      <c r="AB31" s="160"/>
    </row>
    <row r="32" spans="1:28">
      <c r="A32" s="28" t="s">
        <v>103</v>
      </c>
      <c r="B32" s="26" t="s">
        <v>103</v>
      </c>
      <c r="C32" s="28" t="s">
        <v>109</v>
      </c>
      <c r="D32" s="26" t="s">
        <v>241</v>
      </c>
      <c r="E32" s="28" t="s">
        <v>109</v>
      </c>
      <c r="F32" s="26" t="s">
        <v>109</v>
      </c>
      <c r="G32" s="28" t="s">
        <v>109</v>
      </c>
      <c r="H32" s="26"/>
      <c r="I32" s="28" t="s">
        <v>109</v>
      </c>
      <c r="J32" s="26" t="s">
        <v>109</v>
      </c>
      <c r="K32" s="28" t="s">
        <v>109</v>
      </c>
      <c r="L32" s="26" t="s">
        <v>109</v>
      </c>
      <c r="M32" s="28" t="s">
        <v>109</v>
      </c>
      <c r="N32" s="26" t="s">
        <v>109</v>
      </c>
      <c r="O32" s="28" t="s">
        <v>109</v>
      </c>
      <c r="P32" s="26" t="s">
        <v>109</v>
      </c>
      <c r="Q32" s="28"/>
      <c r="R32" s="26"/>
      <c r="S32" s="29" t="s">
        <v>241</v>
      </c>
      <c r="T32" s="1">
        <v>32</v>
      </c>
      <c r="U32"/>
      <c r="V32"/>
      <c r="W32"/>
      <c r="X32"/>
      <c r="Y32"/>
      <c r="Z32" s="38" t="s">
        <v>162</v>
      </c>
      <c r="AA32" s="160"/>
      <c r="AB32" s="160"/>
    </row>
    <row r="33" spans="1:28">
      <c r="A33" s="28" t="s">
        <v>103</v>
      </c>
      <c r="B33" s="26" t="s">
        <v>103</v>
      </c>
      <c r="C33" s="28" t="s">
        <v>109</v>
      </c>
      <c r="D33" s="26" t="s">
        <v>241</v>
      </c>
      <c r="E33" s="28" t="s">
        <v>109</v>
      </c>
      <c r="F33" s="26" t="s">
        <v>109</v>
      </c>
      <c r="G33" s="28" t="s">
        <v>109</v>
      </c>
      <c r="H33" s="26"/>
      <c r="I33" s="28" t="s">
        <v>109</v>
      </c>
      <c r="J33" s="26" t="s">
        <v>109</v>
      </c>
      <c r="K33" s="28" t="s">
        <v>109</v>
      </c>
      <c r="L33" s="26" t="s">
        <v>109</v>
      </c>
      <c r="M33" s="28" t="s">
        <v>109</v>
      </c>
      <c r="N33" s="26" t="s">
        <v>109</v>
      </c>
      <c r="O33" s="28" t="s">
        <v>109</v>
      </c>
      <c r="P33" s="26" t="s">
        <v>109</v>
      </c>
      <c r="Q33" s="28"/>
      <c r="R33" s="26"/>
      <c r="S33" s="29" t="s">
        <v>241</v>
      </c>
      <c r="T33" s="1">
        <v>33</v>
      </c>
      <c r="U33"/>
      <c r="V33"/>
      <c r="W33"/>
      <c r="X33"/>
      <c r="Y33"/>
      <c r="Z33" s="38" t="s">
        <v>163</v>
      </c>
      <c r="AA33" s="160"/>
      <c r="AB33" s="160"/>
    </row>
    <row r="34" spans="1:28">
      <c r="A34" s="28" t="s">
        <v>103</v>
      </c>
      <c r="B34" s="26" t="s">
        <v>103</v>
      </c>
      <c r="C34" s="28" t="s">
        <v>109</v>
      </c>
      <c r="D34" s="26" t="s">
        <v>241</v>
      </c>
      <c r="E34" s="28" t="s">
        <v>109</v>
      </c>
      <c r="F34" s="26" t="s">
        <v>109</v>
      </c>
      <c r="G34" s="28" t="s">
        <v>109</v>
      </c>
      <c r="H34" s="26"/>
      <c r="I34" s="28" t="s">
        <v>109</v>
      </c>
      <c r="J34" s="26" t="s">
        <v>109</v>
      </c>
      <c r="K34" s="28" t="s">
        <v>109</v>
      </c>
      <c r="L34" s="26" t="s">
        <v>109</v>
      </c>
      <c r="M34" s="28" t="s">
        <v>109</v>
      </c>
      <c r="N34" s="26" t="s">
        <v>109</v>
      </c>
      <c r="O34" s="28" t="s">
        <v>109</v>
      </c>
      <c r="P34" s="26" t="s">
        <v>109</v>
      </c>
      <c r="Q34" s="28"/>
      <c r="R34" s="26"/>
      <c r="S34" s="29" t="s">
        <v>241</v>
      </c>
      <c r="T34" s="1">
        <v>34</v>
      </c>
      <c r="U34"/>
      <c r="V34"/>
      <c r="W34" s="36"/>
      <c r="X34"/>
      <c r="Y34"/>
      <c r="Z34" s="38" t="s">
        <v>164</v>
      </c>
      <c r="AA34" s="160"/>
      <c r="AB34" s="160"/>
    </row>
    <row r="35" spans="1:28">
      <c r="A35" s="28" t="s">
        <v>103</v>
      </c>
      <c r="B35" s="26" t="s">
        <v>103</v>
      </c>
      <c r="C35" s="28" t="s">
        <v>109</v>
      </c>
      <c r="D35" s="26" t="s">
        <v>241</v>
      </c>
      <c r="E35" s="28" t="s">
        <v>109</v>
      </c>
      <c r="F35" s="26" t="s">
        <v>109</v>
      </c>
      <c r="G35" s="28" t="s">
        <v>109</v>
      </c>
      <c r="H35" s="26"/>
      <c r="I35" s="28" t="s">
        <v>109</v>
      </c>
      <c r="J35" s="26" t="s">
        <v>109</v>
      </c>
      <c r="K35" s="28" t="s">
        <v>109</v>
      </c>
      <c r="L35" s="26" t="s">
        <v>109</v>
      </c>
      <c r="M35" s="28" t="s">
        <v>109</v>
      </c>
      <c r="N35" s="26" t="s">
        <v>109</v>
      </c>
      <c r="O35" s="28" t="s">
        <v>109</v>
      </c>
      <c r="P35" s="26" t="s">
        <v>109</v>
      </c>
      <c r="Q35" s="28"/>
      <c r="R35" s="26"/>
      <c r="S35" s="29" t="s">
        <v>241</v>
      </c>
      <c r="T35" s="1">
        <v>35</v>
      </c>
      <c r="U35"/>
      <c r="V35"/>
      <c r="W35"/>
      <c r="X35"/>
      <c r="Y35"/>
      <c r="Z35" s="38" t="s">
        <v>165</v>
      </c>
      <c r="AA35" s="160"/>
      <c r="AB35" s="160"/>
    </row>
    <row r="36" spans="1:28">
      <c r="A36" s="28" t="s">
        <v>103</v>
      </c>
      <c r="B36" s="26" t="s">
        <v>103</v>
      </c>
      <c r="C36" s="28" t="s">
        <v>109</v>
      </c>
      <c r="D36" s="26" t="s">
        <v>241</v>
      </c>
      <c r="E36" s="28" t="s">
        <v>109</v>
      </c>
      <c r="F36" s="26" t="s">
        <v>109</v>
      </c>
      <c r="G36" s="28" t="s">
        <v>109</v>
      </c>
      <c r="H36" s="26"/>
      <c r="I36" s="28" t="s">
        <v>109</v>
      </c>
      <c r="J36" s="26" t="s">
        <v>109</v>
      </c>
      <c r="K36" s="28" t="s">
        <v>109</v>
      </c>
      <c r="L36" s="26" t="s">
        <v>109</v>
      </c>
      <c r="M36" s="28" t="s">
        <v>109</v>
      </c>
      <c r="N36" s="26" t="s">
        <v>109</v>
      </c>
      <c r="O36" s="28" t="s">
        <v>109</v>
      </c>
      <c r="P36" s="26" t="s">
        <v>109</v>
      </c>
      <c r="Q36" s="28"/>
      <c r="R36" s="26"/>
      <c r="S36" s="29" t="s">
        <v>241</v>
      </c>
      <c r="T36" s="1">
        <v>36</v>
      </c>
      <c r="U36"/>
      <c r="V36"/>
      <c r="W36"/>
      <c r="X36"/>
      <c r="Y36"/>
      <c r="Z36" s="38" t="s">
        <v>166</v>
      </c>
      <c r="AA36" s="160"/>
      <c r="AB36" s="160"/>
    </row>
    <row r="37" spans="1:28">
      <c r="A37" s="28" t="s">
        <v>103</v>
      </c>
      <c r="B37" s="26" t="s">
        <v>103</v>
      </c>
      <c r="C37" s="28" t="s">
        <v>109</v>
      </c>
      <c r="D37" s="26" t="s">
        <v>241</v>
      </c>
      <c r="E37" s="28" t="s">
        <v>109</v>
      </c>
      <c r="F37" s="26" t="s">
        <v>109</v>
      </c>
      <c r="G37" s="28" t="s">
        <v>109</v>
      </c>
      <c r="H37" s="26"/>
      <c r="I37" s="28" t="s">
        <v>109</v>
      </c>
      <c r="J37" s="26" t="s">
        <v>109</v>
      </c>
      <c r="K37" s="28" t="s">
        <v>109</v>
      </c>
      <c r="L37" s="26" t="s">
        <v>109</v>
      </c>
      <c r="M37" s="28" t="s">
        <v>109</v>
      </c>
      <c r="N37" s="26" t="s">
        <v>109</v>
      </c>
      <c r="O37" s="28" t="s">
        <v>109</v>
      </c>
      <c r="P37" s="26" t="s">
        <v>109</v>
      </c>
      <c r="Q37" s="28"/>
      <c r="R37" s="26"/>
      <c r="S37" s="29" t="s">
        <v>241</v>
      </c>
      <c r="T37" s="1">
        <v>37</v>
      </c>
      <c r="U37"/>
      <c r="V37"/>
      <c r="W37" s="37"/>
      <c r="X37"/>
      <c r="Y37"/>
      <c r="Z37" s="38" t="s">
        <v>167</v>
      </c>
      <c r="AA37" s="160"/>
      <c r="AB37" s="160"/>
    </row>
    <row r="38" spans="1:28">
      <c r="A38" s="28" t="s">
        <v>103</v>
      </c>
      <c r="B38" s="26" t="s">
        <v>103</v>
      </c>
      <c r="C38" s="28" t="s">
        <v>109</v>
      </c>
      <c r="D38" s="26" t="s">
        <v>241</v>
      </c>
      <c r="E38" s="28" t="s">
        <v>109</v>
      </c>
      <c r="F38" s="26" t="s">
        <v>109</v>
      </c>
      <c r="G38" s="28" t="s">
        <v>109</v>
      </c>
      <c r="H38" s="26"/>
      <c r="I38" s="28" t="s">
        <v>109</v>
      </c>
      <c r="J38" s="26" t="s">
        <v>109</v>
      </c>
      <c r="K38" s="28" t="s">
        <v>109</v>
      </c>
      <c r="L38" s="26" t="s">
        <v>109</v>
      </c>
      <c r="M38" s="28" t="s">
        <v>109</v>
      </c>
      <c r="N38" s="26" t="s">
        <v>109</v>
      </c>
      <c r="O38" s="28" t="s">
        <v>109</v>
      </c>
      <c r="P38" s="26" t="s">
        <v>109</v>
      </c>
      <c r="Q38" s="28"/>
      <c r="R38" s="26"/>
      <c r="S38" s="29" t="s">
        <v>241</v>
      </c>
      <c r="T38" s="1">
        <v>38</v>
      </c>
      <c r="U38"/>
      <c r="V38"/>
      <c r="W38"/>
      <c r="X38"/>
      <c r="Y38"/>
      <c r="Z38" s="38" t="s">
        <v>168</v>
      </c>
      <c r="AA38" s="160"/>
      <c r="AB38" s="160"/>
    </row>
    <row r="39" spans="1:28">
      <c r="A39" s="28" t="s">
        <v>103</v>
      </c>
      <c r="B39" s="26" t="s">
        <v>103</v>
      </c>
      <c r="C39" s="28" t="s">
        <v>109</v>
      </c>
      <c r="D39" s="26" t="s">
        <v>241</v>
      </c>
      <c r="E39" s="28" t="s">
        <v>109</v>
      </c>
      <c r="F39" s="26" t="s">
        <v>109</v>
      </c>
      <c r="G39" s="28" t="s">
        <v>109</v>
      </c>
      <c r="H39" s="26"/>
      <c r="I39" s="28" t="s">
        <v>109</v>
      </c>
      <c r="J39" s="26" t="s">
        <v>109</v>
      </c>
      <c r="K39" s="28" t="s">
        <v>109</v>
      </c>
      <c r="L39" s="26" t="s">
        <v>109</v>
      </c>
      <c r="M39" s="28" t="s">
        <v>109</v>
      </c>
      <c r="N39" s="26" t="s">
        <v>109</v>
      </c>
      <c r="O39" s="28" t="s">
        <v>109</v>
      </c>
      <c r="P39" s="26" t="s">
        <v>109</v>
      </c>
      <c r="Q39" s="28"/>
      <c r="R39" s="26"/>
      <c r="S39" s="29" t="s">
        <v>241</v>
      </c>
      <c r="T39" s="1">
        <v>39</v>
      </c>
      <c r="U39"/>
      <c r="V39"/>
      <c r="W39"/>
      <c r="X39"/>
      <c r="Y39"/>
      <c r="Z39" s="38" t="s">
        <v>169</v>
      </c>
      <c r="AA39" s="160"/>
      <c r="AB39" s="160"/>
    </row>
    <row r="40" spans="1:28">
      <c r="A40" s="28" t="s">
        <v>103</v>
      </c>
      <c r="B40" s="26" t="s">
        <v>103</v>
      </c>
      <c r="C40" s="28" t="s">
        <v>109</v>
      </c>
      <c r="D40" s="26" t="s">
        <v>241</v>
      </c>
      <c r="E40" s="28" t="s">
        <v>109</v>
      </c>
      <c r="F40" s="26" t="s">
        <v>109</v>
      </c>
      <c r="G40" s="28" t="s">
        <v>109</v>
      </c>
      <c r="H40" s="26"/>
      <c r="I40" s="28" t="s">
        <v>109</v>
      </c>
      <c r="J40" s="26" t="s">
        <v>109</v>
      </c>
      <c r="K40" s="28" t="s">
        <v>109</v>
      </c>
      <c r="L40" s="26" t="s">
        <v>109</v>
      </c>
      <c r="M40" s="28" t="s">
        <v>109</v>
      </c>
      <c r="N40" s="26" t="s">
        <v>109</v>
      </c>
      <c r="O40" s="28" t="s">
        <v>109</v>
      </c>
      <c r="P40" s="26" t="s">
        <v>109</v>
      </c>
      <c r="Q40" s="28"/>
      <c r="R40" s="26"/>
      <c r="S40" s="29" t="s">
        <v>241</v>
      </c>
      <c r="T40" s="1">
        <v>40</v>
      </c>
      <c r="U40"/>
      <c r="V40"/>
      <c r="W40"/>
      <c r="X40"/>
      <c r="Y40"/>
      <c r="Z40" s="38" t="s">
        <v>170</v>
      </c>
      <c r="AA40" s="160"/>
      <c r="AB40" s="160"/>
    </row>
    <row r="41" spans="1:28">
      <c r="A41" s="28" t="s">
        <v>103</v>
      </c>
      <c r="B41" s="26" t="s">
        <v>103</v>
      </c>
      <c r="C41" s="28" t="s">
        <v>109</v>
      </c>
      <c r="D41" s="26" t="s">
        <v>241</v>
      </c>
      <c r="E41" s="28" t="s">
        <v>109</v>
      </c>
      <c r="F41" s="26" t="s">
        <v>109</v>
      </c>
      <c r="G41" s="28" t="s">
        <v>109</v>
      </c>
      <c r="H41" s="26"/>
      <c r="I41" s="28" t="s">
        <v>109</v>
      </c>
      <c r="J41" s="26" t="s">
        <v>109</v>
      </c>
      <c r="K41" s="28" t="s">
        <v>109</v>
      </c>
      <c r="L41" s="26" t="s">
        <v>109</v>
      </c>
      <c r="M41" s="28" t="s">
        <v>109</v>
      </c>
      <c r="N41" s="26" t="s">
        <v>109</v>
      </c>
      <c r="O41" s="28" t="s">
        <v>109</v>
      </c>
      <c r="P41" s="26" t="s">
        <v>109</v>
      </c>
      <c r="Q41" s="28"/>
      <c r="R41" s="26"/>
      <c r="S41" s="29" t="s">
        <v>241</v>
      </c>
      <c r="T41" s="1">
        <v>41</v>
      </c>
      <c r="U41"/>
      <c r="V41"/>
      <c r="W41"/>
      <c r="X41"/>
      <c r="Y41"/>
      <c r="Z41" s="38" t="s">
        <v>171</v>
      </c>
    </row>
    <row r="42" spans="1:28">
      <c r="A42" s="28" t="s">
        <v>103</v>
      </c>
      <c r="B42" s="26" t="s">
        <v>103</v>
      </c>
      <c r="C42" s="28" t="s">
        <v>109</v>
      </c>
      <c r="D42" s="26" t="s">
        <v>241</v>
      </c>
      <c r="E42" s="28" t="s">
        <v>109</v>
      </c>
      <c r="F42" s="26" t="s">
        <v>109</v>
      </c>
      <c r="G42" s="28" t="s">
        <v>109</v>
      </c>
      <c r="H42" s="26"/>
      <c r="I42" s="28" t="s">
        <v>109</v>
      </c>
      <c r="J42" s="26" t="s">
        <v>109</v>
      </c>
      <c r="K42" s="28" t="s">
        <v>109</v>
      </c>
      <c r="L42" s="26" t="s">
        <v>109</v>
      </c>
      <c r="M42" s="28" t="s">
        <v>109</v>
      </c>
      <c r="N42" s="26" t="s">
        <v>109</v>
      </c>
      <c r="O42" s="28" t="s">
        <v>109</v>
      </c>
      <c r="P42" s="26" t="s">
        <v>109</v>
      </c>
      <c r="Q42" s="28"/>
      <c r="R42" s="26"/>
      <c r="S42" s="29" t="s">
        <v>241</v>
      </c>
      <c r="T42" s="1">
        <v>42</v>
      </c>
      <c r="U42"/>
      <c r="V42"/>
      <c r="W42"/>
      <c r="X42"/>
      <c r="Y42"/>
      <c r="Z42" s="38" t="s">
        <v>172</v>
      </c>
    </row>
    <row r="43" spans="1:28">
      <c r="A43" s="28" t="s">
        <v>103</v>
      </c>
      <c r="B43" s="26" t="s">
        <v>103</v>
      </c>
      <c r="C43" s="28" t="s">
        <v>109</v>
      </c>
      <c r="D43" s="26" t="s">
        <v>241</v>
      </c>
      <c r="E43" s="28" t="s">
        <v>109</v>
      </c>
      <c r="F43" s="26" t="s">
        <v>109</v>
      </c>
      <c r="G43" s="28" t="s">
        <v>109</v>
      </c>
      <c r="H43" s="26"/>
      <c r="I43" s="28" t="s">
        <v>109</v>
      </c>
      <c r="J43" s="26" t="s">
        <v>109</v>
      </c>
      <c r="K43" s="28" t="s">
        <v>109</v>
      </c>
      <c r="L43" s="26" t="s">
        <v>109</v>
      </c>
      <c r="M43" s="28" t="s">
        <v>109</v>
      </c>
      <c r="N43" s="26" t="s">
        <v>109</v>
      </c>
      <c r="O43" s="28" t="s">
        <v>109</v>
      </c>
      <c r="P43" s="26" t="s">
        <v>109</v>
      </c>
      <c r="Q43" s="28"/>
      <c r="R43" s="26"/>
      <c r="S43" s="29" t="s">
        <v>241</v>
      </c>
      <c r="T43" s="1">
        <v>43</v>
      </c>
      <c r="U43"/>
      <c r="V43"/>
      <c r="W43"/>
      <c r="X43"/>
      <c r="Y43"/>
      <c r="Z43" s="38" t="s">
        <v>173</v>
      </c>
    </row>
    <row r="44" spans="1:28">
      <c r="A44" s="28" t="s">
        <v>103</v>
      </c>
      <c r="B44" s="26" t="s">
        <v>103</v>
      </c>
      <c r="C44" s="28" t="s">
        <v>109</v>
      </c>
      <c r="D44" s="26" t="s">
        <v>241</v>
      </c>
      <c r="E44" s="28" t="s">
        <v>109</v>
      </c>
      <c r="F44" s="26" t="s">
        <v>109</v>
      </c>
      <c r="G44" s="28" t="s">
        <v>109</v>
      </c>
      <c r="H44" s="26"/>
      <c r="I44" s="28" t="s">
        <v>109</v>
      </c>
      <c r="J44" s="26" t="s">
        <v>109</v>
      </c>
      <c r="K44" s="28" t="s">
        <v>109</v>
      </c>
      <c r="L44" s="26" t="s">
        <v>109</v>
      </c>
      <c r="M44" s="28" t="s">
        <v>109</v>
      </c>
      <c r="N44" s="26" t="s">
        <v>109</v>
      </c>
      <c r="O44" s="28" t="s">
        <v>109</v>
      </c>
      <c r="P44" s="26" t="s">
        <v>109</v>
      </c>
      <c r="Q44" s="28"/>
      <c r="R44" s="26"/>
      <c r="S44" s="29" t="s">
        <v>241</v>
      </c>
      <c r="T44" s="1">
        <v>44</v>
      </c>
      <c r="U44"/>
      <c r="V44"/>
      <c r="W44"/>
      <c r="X44"/>
      <c r="Y44"/>
      <c r="Z44" s="38" t="s">
        <v>174</v>
      </c>
    </row>
    <row r="45" spans="1:28">
      <c r="A45" s="28" t="s">
        <v>103</v>
      </c>
      <c r="B45" s="26" t="s">
        <v>103</v>
      </c>
      <c r="C45" s="28" t="s">
        <v>109</v>
      </c>
      <c r="D45" s="26" t="s">
        <v>241</v>
      </c>
      <c r="E45" s="28" t="s">
        <v>109</v>
      </c>
      <c r="F45" s="26" t="s">
        <v>109</v>
      </c>
      <c r="G45" s="28" t="s">
        <v>109</v>
      </c>
      <c r="H45" s="26"/>
      <c r="I45" s="28" t="s">
        <v>109</v>
      </c>
      <c r="J45" s="26" t="s">
        <v>109</v>
      </c>
      <c r="K45" s="28" t="s">
        <v>109</v>
      </c>
      <c r="L45" s="26" t="s">
        <v>109</v>
      </c>
      <c r="M45" s="28" t="s">
        <v>109</v>
      </c>
      <c r="N45" s="26" t="s">
        <v>109</v>
      </c>
      <c r="O45" s="28" t="s">
        <v>109</v>
      </c>
      <c r="P45" s="26" t="s">
        <v>109</v>
      </c>
      <c r="Q45" s="28"/>
      <c r="R45" s="26"/>
      <c r="S45" s="29" t="s">
        <v>241</v>
      </c>
      <c r="T45" s="1">
        <v>45</v>
      </c>
      <c r="U45"/>
      <c r="V45"/>
      <c r="W45"/>
      <c r="X45"/>
      <c r="Y45"/>
      <c r="Z45" s="38" t="s">
        <v>175</v>
      </c>
    </row>
    <row r="46" spans="1:28">
      <c r="A46" s="28" t="s">
        <v>103</v>
      </c>
      <c r="B46" s="26" t="s">
        <v>103</v>
      </c>
      <c r="C46" s="28" t="s">
        <v>109</v>
      </c>
      <c r="D46" s="26" t="s">
        <v>241</v>
      </c>
      <c r="E46" s="28" t="s">
        <v>109</v>
      </c>
      <c r="F46" s="26" t="s">
        <v>109</v>
      </c>
      <c r="G46" s="28" t="s">
        <v>109</v>
      </c>
      <c r="H46" s="26"/>
      <c r="I46" s="28" t="s">
        <v>109</v>
      </c>
      <c r="J46" s="26" t="s">
        <v>109</v>
      </c>
      <c r="K46" s="28" t="s">
        <v>109</v>
      </c>
      <c r="L46" s="26" t="s">
        <v>109</v>
      </c>
      <c r="M46" s="28" t="s">
        <v>109</v>
      </c>
      <c r="N46" s="26" t="s">
        <v>109</v>
      </c>
      <c r="O46" s="28" t="s">
        <v>109</v>
      </c>
      <c r="P46" s="26" t="s">
        <v>109</v>
      </c>
      <c r="Q46" s="28"/>
      <c r="R46" s="26"/>
      <c r="S46" s="29" t="s">
        <v>241</v>
      </c>
      <c r="T46" s="1">
        <v>46</v>
      </c>
      <c r="U46"/>
      <c r="V46"/>
      <c r="W46"/>
      <c r="X46"/>
      <c r="Y46"/>
      <c r="Z46" s="38" t="s">
        <v>176</v>
      </c>
    </row>
    <row r="47" spans="1:28">
      <c r="A47" s="28" t="s">
        <v>103</v>
      </c>
      <c r="B47" s="26" t="s">
        <v>103</v>
      </c>
      <c r="C47" s="28" t="s">
        <v>109</v>
      </c>
      <c r="D47" s="26" t="s">
        <v>241</v>
      </c>
      <c r="E47" s="28" t="s">
        <v>109</v>
      </c>
      <c r="F47" s="26" t="s">
        <v>109</v>
      </c>
      <c r="G47" s="28" t="s">
        <v>109</v>
      </c>
      <c r="H47" s="26"/>
      <c r="I47" s="28" t="s">
        <v>109</v>
      </c>
      <c r="J47" s="26" t="s">
        <v>109</v>
      </c>
      <c r="K47" s="28" t="s">
        <v>109</v>
      </c>
      <c r="L47" s="26" t="s">
        <v>109</v>
      </c>
      <c r="M47" s="28" t="s">
        <v>109</v>
      </c>
      <c r="N47" s="26" t="s">
        <v>109</v>
      </c>
      <c r="O47" s="28" t="s">
        <v>109</v>
      </c>
      <c r="P47" s="26" t="s">
        <v>109</v>
      </c>
      <c r="Q47" s="28"/>
      <c r="R47" s="26"/>
      <c r="S47" s="29" t="s">
        <v>241</v>
      </c>
      <c r="T47" s="1">
        <v>47</v>
      </c>
      <c r="U47"/>
      <c r="V47"/>
      <c r="W47"/>
      <c r="X47"/>
      <c r="Y47"/>
      <c r="Z47" s="38" t="s">
        <v>177</v>
      </c>
    </row>
    <row r="48" spans="1:28">
      <c r="A48" s="28" t="s">
        <v>103</v>
      </c>
      <c r="B48" s="26" t="s">
        <v>103</v>
      </c>
      <c r="C48" s="28" t="s">
        <v>109</v>
      </c>
      <c r="D48" s="26" t="s">
        <v>241</v>
      </c>
      <c r="E48" s="28" t="s">
        <v>109</v>
      </c>
      <c r="F48" s="26" t="s">
        <v>109</v>
      </c>
      <c r="G48" s="28" t="s">
        <v>109</v>
      </c>
      <c r="H48" s="26"/>
      <c r="I48" s="28" t="s">
        <v>109</v>
      </c>
      <c r="J48" s="26" t="s">
        <v>109</v>
      </c>
      <c r="K48" s="28" t="s">
        <v>109</v>
      </c>
      <c r="L48" s="26" t="s">
        <v>109</v>
      </c>
      <c r="M48" s="28" t="s">
        <v>109</v>
      </c>
      <c r="N48" s="26" t="s">
        <v>109</v>
      </c>
      <c r="O48" s="28" t="s">
        <v>109</v>
      </c>
      <c r="P48" s="26" t="s">
        <v>109</v>
      </c>
      <c r="Q48" s="28"/>
      <c r="R48" s="26"/>
      <c r="S48" s="29" t="s">
        <v>241</v>
      </c>
      <c r="T48" s="1">
        <v>48</v>
      </c>
      <c r="U48"/>
      <c r="V48"/>
      <c r="W48"/>
      <c r="X48"/>
      <c r="Y48"/>
      <c r="Z48" s="38" t="s">
        <v>178</v>
      </c>
    </row>
    <row r="49" spans="1:26">
      <c r="A49" s="28" t="s">
        <v>103</v>
      </c>
      <c r="B49" s="26" t="s">
        <v>103</v>
      </c>
      <c r="C49" s="28" t="s">
        <v>109</v>
      </c>
      <c r="D49" s="26" t="s">
        <v>241</v>
      </c>
      <c r="E49" s="28" t="s">
        <v>109</v>
      </c>
      <c r="F49" s="26" t="s">
        <v>109</v>
      </c>
      <c r="G49" s="28" t="s">
        <v>109</v>
      </c>
      <c r="H49" s="26"/>
      <c r="I49" s="28" t="s">
        <v>109</v>
      </c>
      <c r="J49" s="26" t="s">
        <v>109</v>
      </c>
      <c r="K49" s="28" t="s">
        <v>109</v>
      </c>
      <c r="L49" s="26" t="s">
        <v>109</v>
      </c>
      <c r="M49" s="28" t="s">
        <v>109</v>
      </c>
      <c r="N49" s="26" t="s">
        <v>109</v>
      </c>
      <c r="O49" s="28" t="s">
        <v>109</v>
      </c>
      <c r="P49" s="26" t="s">
        <v>109</v>
      </c>
      <c r="Q49" s="28"/>
      <c r="R49" s="26"/>
      <c r="S49" s="29" t="s">
        <v>241</v>
      </c>
      <c r="T49" s="1">
        <v>49</v>
      </c>
      <c r="U49"/>
      <c r="V49"/>
      <c r="W49"/>
      <c r="X49"/>
      <c r="Y49"/>
      <c r="Z49" s="38" t="s">
        <v>179</v>
      </c>
    </row>
    <row r="50" spans="1:26">
      <c r="A50" s="28" t="s">
        <v>103</v>
      </c>
      <c r="B50" s="26" t="s">
        <v>103</v>
      </c>
      <c r="C50" s="28" t="s">
        <v>109</v>
      </c>
      <c r="D50" s="26" t="s">
        <v>241</v>
      </c>
      <c r="E50" s="28" t="s">
        <v>109</v>
      </c>
      <c r="F50" s="26" t="s">
        <v>109</v>
      </c>
      <c r="G50" s="28" t="s">
        <v>109</v>
      </c>
      <c r="H50" s="26"/>
      <c r="I50" s="28" t="s">
        <v>109</v>
      </c>
      <c r="J50" s="26" t="s">
        <v>109</v>
      </c>
      <c r="K50" s="28" t="s">
        <v>109</v>
      </c>
      <c r="L50" s="26" t="s">
        <v>109</v>
      </c>
      <c r="M50" s="28" t="s">
        <v>109</v>
      </c>
      <c r="N50" s="26" t="s">
        <v>109</v>
      </c>
      <c r="O50" s="28" t="s">
        <v>109</v>
      </c>
      <c r="P50" s="26" t="s">
        <v>109</v>
      </c>
      <c r="Q50" s="28"/>
      <c r="R50" s="26"/>
      <c r="S50" s="29" t="s">
        <v>241</v>
      </c>
      <c r="T50" s="1">
        <v>50</v>
      </c>
      <c r="U50"/>
      <c r="V50"/>
      <c r="W50"/>
      <c r="X50"/>
      <c r="Y50"/>
      <c r="Z50" s="38" t="s">
        <v>180</v>
      </c>
    </row>
    <row r="51" spans="1:26">
      <c r="A51" s="28" t="s">
        <v>103</v>
      </c>
      <c r="B51" s="26" t="s">
        <v>103</v>
      </c>
      <c r="C51" s="28" t="s">
        <v>109</v>
      </c>
      <c r="D51" s="26" t="s">
        <v>241</v>
      </c>
      <c r="E51" s="28" t="s">
        <v>109</v>
      </c>
      <c r="F51" s="26" t="s">
        <v>109</v>
      </c>
      <c r="G51" s="28" t="s">
        <v>109</v>
      </c>
      <c r="H51" s="26"/>
      <c r="I51" s="28" t="s">
        <v>109</v>
      </c>
      <c r="J51" s="26" t="s">
        <v>109</v>
      </c>
      <c r="K51" s="28" t="s">
        <v>109</v>
      </c>
      <c r="L51" s="26" t="s">
        <v>109</v>
      </c>
      <c r="M51" s="28" t="s">
        <v>109</v>
      </c>
      <c r="N51" s="26" t="s">
        <v>109</v>
      </c>
      <c r="O51" s="28" t="s">
        <v>109</v>
      </c>
      <c r="P51" s="26" t="s">
        <v>109</v>
      </c>
      <c r="Q51" s="28"/>
      <c r="R51" s="26"/>
      <c r="S51" s="29" t="s">
        <v>241</v>
      </c>
      <c r="T51" s="1">
        <v>51</v>
      </c>
      <c r="U51"/>
      <c r="V51"/>
      <c r="W51"/>
      <c r="X51"/>
      <c r="Y51"/>
      <c r="Z51" s="38" t="s">
        <v>181</v>
      </c>
    </row>
    <row r="52" spans="1:26">
      <c r="A52" s="28" t="s">
        <v>103</v>
      </c>
      <c r="B52" s="26" t="s">
        <v>103</v>
      </c>
      <c r="C52" s="28" t="s">
        <v>109</v>
      </c>
      <c r="D52" s="26" t="s">
        <v>241</v>
      </c>
      <c r="E52" s="28" t="s">
        <v>109</v>
      </c>
      <c r="F52" s="26" t="s">
        <v>109</v>
      </c>
      <c r="G52" s="28" t="s">
        <v>109</v>
      </c>
      <c r="H52" s="26"/>
      <c r="I52" s="28" t="s">
        <v>109</v>
      </c>
      <c r="J52" s="26" t="s">
        <v>109</v>
      </c>
      <c r="K52" s="28" t="s">
        <v>109</v>
      </c>
      <c r="L52" s="26" t="s">
        <v>109</v>
      </c>
      <c r="M52" s="28" t="s">
        <v>109</v>
      </c>
      <c r="N52" s="26" t="s">
        <v>109</v>
      </c>
      <c r="O52" s="28" t="s">
        <v>109</v>
      </c>
      <c r="P52" s="26" t="s">
        <v>109</v>
      </c>
      <c r="Q52" s="28"/>
      <c r="R52" s="26"/>
      <c r="S52" s="29" t="s">
        <v>241</v>
      </c>
      <c r="T52" s="1">
        <v>52</v>
      </c>
      <c r="U52"/>
      <c r="V52"/>
      <c r="W52"/>
      <c r="X52"/>
      <c r="Y52"/>
      <c r="Z52" s="38" t="s">
        <v>182</v>
      </c>
    </row>
    <row r="53" spans="1:26">
      <c r="A53" s="28" t="s">
        <v>103</v>
      </c>
      <c r="B53" s="26" t="s">
        <v>103</v>
      </c>
      <c r="C53" s="28" t="s">
        <v>109</v>
      </c>
      <c r="D53" s="26" t="s">
        <v>241</v>
      </c>
      <c r="E53" s="28" t="s">
        <v>109</v>
      </c>
      <c r="F53" s="26" t="s">
        <v>109</v>
      </c>
      <c r="G53" s="28" t="s">
        <v>109</v>
      </c>
      <c r="H53" s="26"/>
      <c r="I53" s="28" t="s">
        <v>109</v>
      </c>
      <c r="J53" s="26" t="s">
        <v>109</v>
      </c>
      <c r="K53" s="28" t="s">
        <v>109</v>
      </c>
      <c r="L53" s="26" t="s">
        <v>109</v>
      </c>
      <c r="M53" s="28" t="s">
        <v>109</v>
      </c>
      <c r="N53" s="26" t="s">
        <v>109</v>
      </c>
      <c r="O53" s="28" t="s">
        <v>109</v>
      </c>
      <c r="P53" s="26" t="s">
        <v>109</v>
      </c>
      <c r="Q53" s="28"/>
      <c r="R53" s="26"/>
      <c r="S53" s="29" t="s">
        <v>241</v>
      </c>
      <c r="T53" s="1">
        <v>53</v>
      </c>
      <c r="U53"/>
      <c r="V53"/>
      <c r="W53"/>
      <c r="X53"/>
      <c r="Y53"/>
      <c r="Z53" s="38" t="s">
        <v>183</v>
      </c>
    </row>
    <row r="54" spans="1:26">
      <c r="A54" s="28" t="s">
        <v>103</v>
      </c>
      <c r="B54" s="26" t="s">
        <v>103</v>
      </c>
      <c r="C54" s="28" t="s">
        <v>109</v>
      </c>
      <c r="D54" s="26" t="s">
        <v>241</v>
      </c>
      <c r="E54" s="28" t="s">
        <v>109</v>
      </c>
      <c r="F54" s="26" t="s">
        <v>109</v>
      </c>
      <c r="G54" s="28" t="s">
        <v>109</v>
      </c>
      <c r="H54" s="26"/>
      <c r="I54" s="28" t="s">
        <v>109</v>
      </c>
      <c r="J54" s="26" t="s">
        <v>109</v>
      </c>
      <c r="K54" s="28" t="s">
        <v>109</v>
      </c>
      <c r="L54" s="26" t="s">
        <v>109</v>
      </c>
      <c r="M54" s="28" t="s">
        <v>109</v>
      </c>
      <c r="N54" s="26" t="s">
        <v>109</v>
      </c>
      <c r="O54" s="28" t="s">
        <v>109</v>
      </c>
      <c r="P54" s="26" t="s">
        <v>109</v>
      </c>
      <c r="Q54" s="28"/>
      <c r="R54" s="26"/>
      <c r="S54" s="29" t="s">
        <v>241</v>
      </c>
      <c r="T54" s="1">
        <v>54</v>
      </c>
      <c r="U54"/>
      <c r="V54"/>
      <c r="W54"/>
      <c r="X54"/>
      <c r="Y54"/>
      <c r="Z54" s="38" t="s">
        <v>184</v>
      </c>
    </row>
    <row r="55" spans="1:26">
      <c r="A55" s="28" t="s">
        <v>103</v>
      </c>
      <c r="B55" s="26" t="s">
        <v>103</v>
      </c>
      <c r="C55" s="28" t="s">
        <v>109</v>
      </c>
      <c r="D55" s="26" t="s">
        <v>241</v>
      </c>
      <c r="E55" s="28" t="s">
        <v>109</v>
      </c>
      <c r="F55" s="26" t="s">
        <v>109</v>
      </c>
      <c r="G55" s="28" t="s">
        <v>109</v>
      </c>
      <c r="H55" s="26"/>
      <c r="I55" s="28" t="s">
        <v>109</v>
      </c>
      <c r="J55" s="26" t="s">
        <v>109</v>
      </c>
      <c r="K55" s="28" t="s">
        <v>109</v>
      </c>
      <c r="L55" s="26" t="s">
        <v>109</v>
      </c>
      <c r="M55" s="28" t="s">
        <v>109</v>
      </c>
      <c r="N55" s="26" t="s">
        <v>109</v>
      </c>
      <c r="O55" s="28" t="s">
        <v>109</v>
      </c>
      <c r="P55" s="26" t="s">
        <v>109</v>
      </c>
      <c r="Q55" s="28"/>
      <c r="R55" s="26"/>
      <c r="S55" s="29" t="s">
        <v>241</v>
      </c>
      <c r="T55" s="1">
        <v>55</v>
      </c>
      <c r="V55"/>
      <c r="W55"/>
      <c r="X55"/>
      <c r="Y55"/>
      <c r="Z55" s="38" t="s">
        <v>185</v>
      </c>
    </row>
    <row r="56" spans="1:26">
      <c r="A56" s="28" t="s">
        <v>103</v>
      </c>
      <c r="B56" s="26" t="s">
        <v>103</v>
      </c>
      <c r="C56" s="28" t="s">
        <v>109</v>
      </c>
      <c r="D56" s="26" t="s">
        <v>241</v>
      </c>
      <c r="E56" s="28" t="s">
        <v>109</v>
      </c>
      <c r="F56" s="26" t="s">
        <v>109</v>
      </c>
      <c r="G56" s="28" t="s">
        <v>109</v>
      </c>
      <c r="H56" s="26"/>
      <c r="I56" s="28" t="s">
        <v>109</v>
      </c>
      <c r="J56" s="26" t="s">
        <v>109</v>
      </c>
      <c r="K56" s="28" t="s">
        <v>109</v>
      </c>
      <c r="L56" s="26" t="s">
        <v>109</v>
      </c>
      <c r="M56" s="28" t="s">
        <v>109</v>
      </c>
      <c r="N56" s="26" t="s">
        <v>109</v>
      </c>
      <c r="O56" s="28" t="s">
        <v>109</v>
      </c>
      <c r="P56" s="26" t="s">
        <v>109</v>
      </c>
      <c r="Q56" s="28"/>
      <c r="R56" s="26"/>
      <c r="S56" s="29" t="s">
        <v>241</v>
      </c>
      <c r="T56" s="1">
        <v>56</v>
      </c>
      <c r="V56"/>
      <c r="W56"/>
      <c r="X56"/>
      <c r="Y56"/>
      <c r="Z56" s="38" t="s">
        <v>186</v>
      </c>
    </row>
    <row r="57" spans="1:26">
      <c r="A57" s="28" t="s">
        <v>103</v>
      </c>
      <c r="B57" s="26" t="s">
        <v>103</v>
      </c>
      <c r="C57" s="28" t="s">
        <v>109</v>
      </c>
      <c r="D57" s="26" t="s">
        <v>241</v>
      </c>
      <c r="E57" s="28" t="s">
        <v>109</v>
      </c>
      <c r="F57" s="26" t="s">
        <v>109</v>
      </c>
      <c r="G57" s="28" t="s">
        <v>109</v>
      </c>
      <c r="H57" s="26"/>
      <c r="I57" s="28" t="s">
        <v>109</v>
      </c>
      <c r="J57" s="26" t="s">
        <v>109</v>
      </c>
      <c r="K57" s="28" t="s">
        <v>109</v>
      </c>
      <c r="L57" s="26" t="s">
        <v>109</v>
      </c>
      <c r="M57" s="28" t="s">
        <v>109</v>
      </c>
      <c r="N57" s="26" t="s">
        <v>109</v>
      </c>
      <c r="O57" s="28" t="s">
        <v>109</v>
      </c>
      <c r="P57" s="26" t="s">
        <v>109</v>
      </c>
      <c r="Q57" s="28"/>
      <c r="R57" s="26"/>
      <c r="S57" s="29" t="s">
        <v>241</v>
      </c>
      <c r="T57" s="1">
        <v>57</v>
      </c>
      <c r="V57"/>
      <c r="W57"/>
      <c r="X57"/>
      <c r="Y57"/>
      <c r="Z57" s="38" t="s">
        <v>187</v>
      </c>
    </row>
    <row r="58" spans="1:26">
      <c r="A58" s="28" t="s">
        <v>103</v>
      </c>
      <c r="B58" s="26" t="s">
        <v>103</v>
      </c>
      <c r="C58" s="28" t="s">
        <v>109</v>
      </c>
      <c r="D58" s="26" t="s">
        <v>241</v>
      </c>
      <c r="E58" s="28" t="s">
        <v>109</v>
      </c>
      <c r="F58" s="26" t="s">
        <v>109</v>
      </c>
      <c r="G58" s="28" t="s">
        <v>109</v>
      </c>
      <c r="H58" s="26"/>
      <c r="I58" s="28" t="s">
        <v>109</v>
      </c>
      <c r="J58" s="26" t="s">
        <v>109</v>
      </c>
      <c r="K58" s="28" t="s">
        <v>109</v>
      </c>
      <c r="L58" s="26" t="s">
        <v>109</v>
      </c>
      <c r="M58" s="28" t="s">
        <v>109</v>
      </c>
      <c r="N58" s="26" t="s">
        <v>109</v>
      </c>
      <c r="O58" s="28" t="s">
        <v>109</v>
      </c>
      <c r="P58" s="26" t="s">
        <v>109</v>
      </c>
      <c r="Q58" s="28"/>
      <c r="R58" s="26"/>
      <c r="S58" s="29" t="s">
        <v>241</v>
      </c>
      <c r="T58" s="1">
        <v>58</v>
      </c>
      <c r="V58"/>
      <c r="W58"/>
      <c r="X58"/>
      <c r="Y58"/>
      <c r="Z58" s="38" t="s">
        <v>188</v>
      </c>
    </row>
    <row r="59" spans="1:26">
      <c r="A59" s="28" t="s">
        <v>103</v>
      </c>
      <c r="B59" s="26" t="s">
        <v>103</v>
      </c>
      <c r="C59" s="28" t="s">
        <v>109</v>
      </c>
      <c r="D59" s="26" t="s">
        <v>241</v>
      </c>
      <c r="E59" s="28" t="s">
        <v>109</v>
      </c>
      <c r="F59" s="26" t="s">
        <v>109</v>
      </c>
      <c r="G59" s="28" t="s">
        <v>109</v>
      </c>
      <c r="H59" s="26"/>
      <c r="I59" s="28" t="s">
        <v>109</v>
      </c>
      <c r="J59" s="26" t="s">
        <v>109</v>
      </c>
      <c r="K59" s="28" t="s">
        <v>109</v>
      </c>
      <c r="L59" s="26" t="s">
        <v>109</v>
      </c>
      <c r="M59" s="28" t="s">
        <v>109</v>
      </c>
      <c r="N59" s="26" t="s">
        <v>109</v>
      </c>
      <c r="O59" s="28" t="s">
        <v>109</v>
      </c>
      <c r="P59" s="26" t="s">
        <v>109</v>
      </c>
      <c r="Q59" s="28"/>
      <c r="R59" s="26"/>
      <c r="S59" s="29" t="s">
        <v>241</v>
      </c>
      <c r="T59" s="1">
        <v>59</v>
      </c>
      <c r="V59"/>
      <c r="W59"/>
      <c r="X59"/>
      <c r="Y59"/>
      <c r="Z59" s="38" t="s">
        <v>189</v>
      </c>
    </row>
    <row r="60" spans="1:26">
      <c r="A60" s="28" t="s">
        <v>103</v>
      </c>
      <c r="B60" s="26" t="s">
        <v>103</v>
      </c>
      <c r="C60" s="28" t="s">
        <v>109</v>
      </c>
      <c r="D60" s="26" t="s">
        <v>241</v>
      </c>
      <c r="E60" s="28" t="s">
        <v>109</v>
      </c>
      <c r="F60" s="26" t="s">
        <v>109</v>
      </c>
      <c r="G60" s="28" t="s">
        <v>109</v>
      </c>
      <c r="H60" s="26"/>
      <c r="I60" s="28" t="s">
        <v>109</v>
      </c>
      <c r="J60" s="26" t="s">
        <v>109</v>
      </c>
      <c r="K60" s="28" t="s">
        <v>109</v>
      </c>
      <c r="L60" s="26" t="s">
        <v>109</v>
      </c>
      <c r="M60" s="28" t="s">
        <v>109</v>
      </c>
      <c r="N60" s="26" t="s">
        <v>109</v>
      </c>
      <c r="O60" s="28" t="s">
        <v>109</v>
      </c>
      <c r="P60" s="26" t="s">
        <v>109</v>
      </c>
      <c r="Q60" s="28"/>
      <c r="R60" s="26"/>
      <c r="S60" s="29" t="s">
        <v>241</v>
      </c>
      <c r="T60" s="1">
        <v>60</v>
      </c>
      <c r="V60"/>
      <c r="W60"/>
      <c r="X60"/>
      <c r="Y60"/>
      <c r="Z60" s="38" t="s">
        <v>190</v>
      </c>
    </row>
    <row r="61" spans="1:26">
      <c r="A61" s="28" t="s">
        <v>103</v>
      </c>
      <c r="B61" s="26" t="s">
        <v>103</v>
      </c>
      <c r="C61" s="28" t="s">
        <v>109</v>
      </c>
      <c r="D61" s="26" t="s">
        <v>241</v>
      </c>
      <c r="E61" s="28" t="s">
        <v>109</v>
      </c>
      <c r="F61" s="26" t="s">
        <v>109</v>
      </c>
      <c r="G61" s="28" t="s">
        <v>109</v>
      </c>
      <c r="H61" s="26"/>
      <c r="I61" s="28" t="s">
        <v>109</v>
      </c>
      <c r="J61" s="26" t="s">
        <v>109</v>
      </c>
      <c r="K61" s="28" t="s">
        <v>109</v>
      </c>
      <c r="L61" s="26" t="s">
        <v>109</v>
      </c>
      <c r="M61" s="28" t="s">
        <v>109</v>
      </c>
      <c r="N61" s="26" t="s">
        <v>109</v>
      </c>
      <c r="O61" s="28" t="s">
        <v>109</v>
      </c>
      <c r="P61" s="26" t="s">
        <v>109</v>
      </c>
      <c r="Q61" s="28"/>
      <c r="R61" s="26"/>
      <c r="S61" s="29" t="s">
        <v>241</v>
      </c>
      <c r="T61" s="1">
        <v>61</v>
      </c>
      <c r="V61"/>
      <c r="W61"/>
      <c r="X61"/>
      <c r="Y61"/>
      <c r="Z61" s="38" t="s">
        <v>191</v>
      </c>
    </row>
    <row r="62" spans="1:26">
      <c r="A62" s="28" t="s">
        <v>103</v>
      </c>
      <c r="B62" s="26" t="s">
        <v>103</v>
      </c>
      <c r="C62" s="28" t="s">
        <v>109</v>
      </c>
      <c r="D62" s="26" t="s">
        <v>241</v>
      </c>
      <c r="E62" s="28" t="s">
        <v>109</v>
      </c>
      <c r="F62" s="26" t="s">
        <v>109</v>
      </c>
      <c r="G62" s="28" t="s">
        <v>109</v>
      </c>
      <c r="H62" s="26"/>
      <c r="I62" s="28" t="s">
        <v>109</v>
      </c>
      <c r="J62" s="26" t="s">
        <v>109</v>
      </c>
      <c r="K62" s="28" t="s">
        <v>109</v>
      </c>
      <c r="L62" s="26" t="s">
        <v>109</v>
      </c>
      <c r="M62" s="28" t="s">
        <v>109</v>
      </c>
      <c r="N62" s="26" t="s">
        <v>109</v>
      </c>
      <c r="O62" s="28" t="s">
        <v>109</v>
      </c>
      <c r="P62" s="26" t="s">
        <v>109</v>
      </c>
      <c r="Q62" s="28"/>
      <c r="R62" s="26"/>
      <c r="S62" s="29" t="s">
        <v>241</v>
      </c>
      <c r="T62" s="1">
        <v>62</v>
      </c>
      <c r="V62"/>
      <c r="W62"/>
      <c r="X62"/>
      <c r="Y62"/>
      <c r="Z62" s="38" t="s">
        <v>192</v>
      </c>
    </row>
    <row r="63" spans="1:26">
      <c r="A63" s="28" t="s">
        <v>103</v>
      </c>
      <c r="B63" s="26" t="s">
        <v>103</v>
      </c>
      <c r="C63" s="28" t="s">
        <v>109</v>
      </c>
      <c r="D63" s="26" t="s">
        <v>241</v>
      </c>
      <c r="E63" s="28" t="s">
        <v>109</v>
      </c>
      <c r="F63" s="26" t="s">
        <v>109</v>
      </c>
      <c r="G63" s="28" t="s">
        <v>109</v>
      </c>
      <c r="H63" s="26"/>
      <c r="I63" s="28" t="s">
        <v>109</v>
      </c>
      <c r="J63" s="26" t="s">
        <v>109</v>
      </c>
      <c r="K63" s="28" t="s">
        <v>109</v>
      </c>
      <c r="L63" s="26" t="s">
        <v>109</v>
      </c>
      <c r="M63" s="28" t="s">
        <v>109</v>
      </c>
      <c r="N63" s="26" t="s">
        <v>109</v>
      </c>
      <c r="O63" s="28" t="s">
        <v>109</v>
      </c>
      <c r="P63" s="26" t="s">
        <v>109</v>
      </c>
      <c r="Q63" s="28"/>
      <c r="R63" s="26"/>
      <c r="S63" s="29" t="s">
        <v>241</v>
      </c>
      <c r="T63" s="1">
        <v>63</v>
      </c>
      <c r="V63"/>
      <c r="W63"/>
      <c r="X63"/>
      <c r="Y63"/>
      <c r="Z63" s="38" t="s">
        <v>193</v>
      </c>
    </row>
    <row r="64" spans="1:26">
      <c r="A64" s="28" t="s">
        <v>103</v>
      </c>
      <c r="B64" s="26" t="s">
        <v>103</v>
      </c>
      <c r="C64" s="28" t="s">
        <v>109</v>
      </c>
      <c r="D64" s="26" t="s">
        <v>241</v>
      </c>
      <c r="E64" s="28" t="s">
        <v>109</v>
      </c>
      <c r="F64" s="26" t="s">
        <v>109</v>
      </c>
      <c r="G64" s="28" t="s">
        <v>109</v>
      </c>
      <c r="H64" s="26"/>
      <c r="I64" s="28" t="s">
        <v>109</v>
      </c>
      <c r="J64" s="26" t="s">
        <v>109</v>
      </c>
      <c r="K64" s="28" t="s">
        <v>109</v>
      </c>
      <c r="L64" s="26" t="s">
        <v>109</v>
      </c>
      <c r="M64" s="28" t="s">
        <v>109</v>
      </c>
      <c r="N64" s="26" t="s">
        <v>109</v>
      </c>
      <c r="O64" s="28" t="s">
        <v>109</v>
      </c>
      <c r="P64" s="26" t="s">
        <v>109</v>
      </c>
      <c r="Q64" s="28"/>
      <c r="R64" s="26"/>
      <c r="S64" s="29" t="s">
        <v>241</v>
      </c>
      <c r="T64" s="1">
        <v>64</v>
      </c>
      <c r="V64"/>
      <c r="W64"/>
      <c r="X64"/>
      <c r="Y64"/>
      <c r="Z64" s="38" t="s">
        <v>194</v>
      </c>
    </row>
    <row r="65" spans="1:26">
      <c r="A65" s="28" t="s">
        <v>103</v>
      </c>
      <c r="B65" s="26" t="s">
        <v>103</v>
      </c>
      <c r="C65" s="28" t="s">
        <v>109</v>
      </c>
      <c r="D65" s="26" t="s">
        <v>241</v>
      </c>
      <c r="E65" s="28" t="s">
        <v>109</v>
      </c>
      <c r="F65" s="26" t="s">
        <v>109</v>
      </c>
      <c r="G65" s="28" t="s">
        <v>109</v>
      </c>
      <c r="H65" s="26"/>
      <c r="I65" s="28" t="s">
        <v>109</v>
      </c>
      <c r="J65" s="26" t="s">
        <v>109</v>
      </c>
      <c r="K65" s="28" t="s">
        <v>109</v>
      </c>
      <c r="L65" s="26" t="s">
        <v>109</v>
      </c>
      <c r="M65" s="28" t="s">
        <v>109</v>
      </c>
      <c r="N65" s="26" t="s">
        <v>109</v>
      </c>
      <c r="O65" s="28" t="s">
        <v>109</v>
      </c>
      <c r="P65" s="26" t="s">
        <v>109</v>
      </c>
      <c r="Q65" s="28"/>
      <c r="R65" s="26"/>
      <c r="S65" s="29" t="s">
        <v>241</v>
      </c>
      <c r="T65" s="1">
        <v>65</v>
      </c>
      <c r="V65"/>
      <c r="W65"/>
      <c r="X65"/>
      <c r="Y65"/>
      <c r="Z65" s="38" t="s">
        <v>231</v>
      </c>
    </row>
    <row r="66" spans="1:26">
      <c r="A66" s="28" t="s">
        <v>103</v>
      </c>
      <c r="B66" s="26" t="s">
        <v>103</v>
      </c>
      <c r="C66" s="28" t="s">
        <v>109</v>
      </c>
      <c r="D66" s="26" t="s">
        <v>241</v>
      </c>
      <c r="E66" s="28" t="s">
        <v>109</v>
      </c>
      <c r="F66" s="26" t="s">
        <v>109</v>
      </c>
      <c r="G66" s="28" t="s">
        <v>109</v>
      </c>
      <c r="H66" s="26"/>
      <c r="I66" s="28" t="s">
        <v>109</v>
      </c>
      <c r="J66" s="26" t="s">
        <v>109</v>
      </c>
      <c r="K66" s="28" t="s">
        <v>109</v>
      </c>
      <c r="L66" s="26" t="s">
        <v>109</v>
      </c>
      <c r="M66" s="28" t="s">
        <v>109</v>
      </c>
      <c r="N66" s="26" t="s">
        <v>109</v>
      </c>
      <c r="O66" s="28" t="s">
        <v>109</v>
      </c>
      <c r="P66" s="26" t="s">
        <v>109</v>
      </c>
      <c r="Q66" s="28"/>
      <c r="R66" s="26"/>
      <c r="S66" s="29" t="s">
        <v>241</v>
      </c>
      <c r="T66" s="1">
        <v>66</v>
      </c>
      <c r="V66"/>
      <c r="W66"/>
      <c r="X66"/>
      <c r="Y66"/>
      <c r="Z66" s="38" t="s">
        <v>232</v>
      </c>
    </row>
    <row r="67" spans="1:26">
      <c r="A67" s="28" t="s">
        <v>103</v>
      </c>
      <c r="B67" s="26" t="s">
        <v>103</v>
      </c>
      <c r="C67" s="28" t="s">
        <v>109</v>
      </c>
      <c r="D67" s="26" t="s">
        <v>241</v>
      </c>
      <c r="E67" s="28" t="s">
        <v>109</v>
      </c>
      <c r="F67" s="26" t="s">
        <v>109</v>
      </c>
      <c r="G67" s="28" t="s">
        <v>109</v>
      </c>
      <c r="H67" s="26"/>
      <c r="I67" s="28" t="s">
        <v>109</v>
      </c>
      <c r="J67" s="26" t="s">
        <v>109</v>
      </c>
      <c r="K67" s="28" t="s">
        <v>109</v>
      </c>
      <c r="L67" s="26" t="s">
        <v>109</v>
      </c>
      <c r="M67" s="28" t="s">
        <v>109</v>
      </c>
      <c r="N67" s="26" t="s">
        <v>109</v>
      </c>
      <c r="O67" s="28" t="s">
        <v>109</v>
      </c>
      <c r="P67" s="26" t="s">
        <v>109</v>
      </c>
      <c r="Q67" s="28"/>
      <c r="R67" s="26"/>
      <c r="S67" s="29" t="s">
        <v>241</v>
      </c>
      <c r="T67" s="1">
        <v>67</v>
      </c>
      <c r="V67"/>
      <c r="W67"/>
      <c r="X67"/>
      <c r="Y67"/>
      <c r="Z67" s="38" t="s">
        <v>233</v>
      </c>
    </row>
    <row r="68" spans="1:26">
      <c r="A68" s="28" t="s">
        <v>103</v>
      </c>
      <c r="B68" s="26" t="s">
        <v>103</v>
      </c>
      <c r="C68" s="28" t="s">
        <v>109</v>
      </c>
      <c r="D68" s="26" t="s">
        <v>241</v>
      </c>
      <c r="E68" s="28" t="s">
        <v>109</v>
      </c>
      <c r="F68" s="26" t="s">
        <v>109</v>
      </c>
      <c r="G68" s="28" t="s">
        <v>109</v>
      </c>
      <c r="H68" s="26"/>
      <c r="I68" s="28" t="s">
        <v>109</v>
      </c>
      <c r="J68" s="26" t="s">
        <v>109</v>
      </c>
      <c r="K68" s="28" t="s">
        <v>109</v>
      </c>
      <c r="L68" s="26" t="s">
        <v>109</v>
      </c>
      <c r="M68" s="28" t="s">
        <v>109</v>
      </c>
      <c r="N68" s="26" t="s">
        <v>109</v>
      </c>
      <c r="O68" s="28" t="s">
        <v>109</v>
      </c>
      <c r="P68" s="26" t="s">
        <v>109</v>
      </c>
      <c r="Q68" s="28"/>
      <c r="R68" s="26"/>
      <c r="S68" s="29" t="s">
        <v>241</v>
      </c>
      <c r="T68" s="1">
        <v>68</v>
      </c>
      <c r="V68"/>
      <c r="W68"/>
      <c r="X68"/>
      <c r="Y68"/>
      <c r="Z68" s="38" t="s">
        <v>234</v>
      </c>
    </row>
    <row r="69" spans="1:26">
      <c r="A69" s="28" t="s">
        <v>103</v>
      </c>
      <c r="B69" s="26" t="s">
        <v>103</v>
      </c>
      <c r="C69" s="28" t="s">
        <v>109</v>
      </c>
      <c r="D69" s="26" t="s">
        <v>241</v>
      </c>
      <c r="E69" s="28" t="s">
        <v>109</v>
      </c>
      <c r="F69" s="26" t="s">
        <v>109</v>
      </c>
      <c r="G69" s="28" t="s">
        <v>109</v>
      </c>
      <c r="H69" s="26"/>
      <c r="I69" s="28" t="s">
        <v>109</v>
      </c>
      <c r="J69" s="26" t="s">
        <v>109</v>
      </c>
      <c r="K69" s="28" t="s">
        <v>109</v>
      </c>
      <c r="L69" s="26" t="s">
        <v>109</v>
      </c>
      <c r="M69" s="28" t="s">
        <v>109</v>
      </c>
      <c r="N69" s="26" t="s">
        <v>109</v>
      </c>
      <c r="O69" s="28" t="s">
        <v>109</v>
      </c>
      <c r="P69" s="26" t="s">
        <v>109</v>
      </c>
      <c r="Q69" s="28"/>
      <c r="R69" s="26"/>
      <c r="S69" s="29" t="s">
        <v>241</v>
      </c>
      <c r="T69" s="1">
        <v>69</v>
      </c>
      <c r="V69"/>
      <c r="W69"/>
      <c r="X69"/>
      <c r="Y69"/>
      <c r="Z69" s="38" t="s">
        <v>235</v>
      </c>
    </row>
    <row r="70" spans="1:26">
      <c r="A70" s="28" t="s">
        <v>103</v>
      </c>
      <c r="B70" s="26" t="s">
        <v>103</v>
      </c>
      <c r="C70" s="28" t="s">
        <v>109</v>
      </c>
      <c r="D70" s="26" t="s">
        <v>241</v>
      </c>
      <c r="E70" s="28" t="s">
        <v>109</v>
      </c>
      <c r="F70" s="26" t="s">
        <v>109</v>
      </c>
      <c r="G70" s="28" t="s">
        <v>109</v>
      </c>
      <c r="H70" s="26"/>
      <c r="I70" s="28" t="s">
        <v>109</v>
      </c>
      <c r="J70" s="26" t="s">
        <v>109</v>
      </c>
      <c r="K70" s="28" t="s">
        <v>109</v>
      </c>
      <c r="L70" s="26" t="s">
        <v>109</v>
      </c>
      <c r="M70" s="28" t="s">
        <v>109</v>
      </c>
      <c r="N70" s="26" t="s">
        <v>109</v>
      </c>
      <c r="O70" s="28" t="s">
        <v>109</v>
      </c>
      <c r="P70" s="26" t="s">
        <v>109</v>
      </c>
      <c r="Q70" s="28"/>
      <c r="R70" s="26"/>
      <c r="S70" s="29" t="s">
        <v>241</v>
      </c>
      <c r="T70" s="1">
        <v>70</v>
      </c>
      <c r="V70"/>
      <c r="W70"/>
      <c r="X70"/>
      <c r="Y70"/>
      <c r="Z70" s="38" t="s">
        <v>236</v>
      </c>
    </row>
    <row r="71" spans="1:26">
      <c r="A71" s="24"/>
      <c r="B71" s="25"/>
      <c r="C71" s="24"/>
      <c r="D71" s="25"/>
      <c r="E71" s="24"/>
      <c r="F71" s="25"/>
      <c r="G71" s="24"/>
      <c r="H71" s="25"/>
      <c r="I71" s="24"/>
      <c r="J71" s="25"/>
      <c r="K71" s="24"/>
      <c r="L71" s="25"/>
      <c r="M71" s="24"/>
      <c r="N71" s="25"/>
      <c r="O71" s="24"/>
      <c r="P71" s="25"/>
      <c r="Q71" s="24"/>
      <c r="R71" s="25"/>
      <c r="S71" s="25"/>
      <c r="T71" s="1"/>
      <c r="V71"/>
      <c r="W71"/>
      <c r="X71"/>
      <c r="Y71"/>
      <c r="Z71" s="38" t="s">
        <v>237</v>
      </c>
    </row>
    <row r="72" spans="1:26">
      <c r="A72" s="24"/>
      <c r="B72" s="25"/>
      <c r="C72" s="24"/>
      <c r="D72" s="25"/>
      <c r="E72" s="24"/>
      <c r="F72" s="27"/>
      <c r="G72" s="24"/>
      <c r="H72" s="27"/>
      <c r="I72" s="24"/>
      <c r="J72" s="25"/>
      <c r="K72" s="24"/>
      <c r="L72" s="27"/>
      <c r="M72" s="24"/>
      <c r="N72" s="25"/>
      <c r="O72" s="24"/>
      <c r="P72" s="27"/>
      <c r="Q72" s="24"/>
      <c r="R72" s="27"/>
      <c r="S72" s="25"/>
      <c r="T72" s="1"/>
      <c r="V72"/>
      <c r="W72"/>
      <c r="X72"/>
      <c r="Y72"/>
      <c r="Z72" s="38" t="s">
        <v>238</v>
      </c>
    </row>
    <row r="73" spans="1:26">
      <c r="A73" s="24"/>
      <c r="B73" s="25"/>
      <c r="C73" s="24"/>
      <c r="D73" s="25"/>
      <c r="E73" s="24"/>
      <c r="F73" s="27"/>
      <c r="G73" s="24"/>
      <c r="H73" s="27"/>
      <c r="I73" s="24"/>
      <c r="J73" s="25"/>
      <c r="K73" s="24"/>
      <c r="L73" s="27"/>
      <c r="M73" s="24"/>
      <c r="N73" s="25"/>
      <c r="O73" s="24"/>
      <c r="P73" s="27"/>
      <c r="Q73" s="24"/>
      <c r="R73" s="27"/>
      <c r="S73" s="25"/>
      <c r="T73" s="1"/>
      <c r="V73"/>
      <c r="W73"/>
      <c r="X73"/>
      <c r="Y73"/>
      <c r="Z73" s="38" t="s">
        <v>239</v>
      </c>
    </row>
    <row r="74" spans="1:26">
      <c r="A74" s="161"/>
      <c r="B74" s="162"/>
      <c r="C74" s="161"/>
      <c r="D74" s="162"/>
      <c r="E74" s="161"/>
      <c r="F74" s="162"/>
      <c r="G74" s="161"/>
      <c r="H74" s="162"/>
      <c r="L74" s="162"/>
      <c r="M74" s="161"/>
      <c r="R74" s="161"/>
    </row>
    <row r="75" spans="1:26">
      <c r="A75" s="161"/>
      <c r="B75" s="162"/>
      <c r="C75" s="161"/>
      <c r="D75" s="162"/>
      <c r="E75" s="161"/>
      <c r="F75" s="162"/>
      <c r="G75" s="161"/>
      <c r="H75" s="162"/>
      <c r="L75" s="162"/>
      <c r="M75" s="161"/>
      <c r="R75" s="161"/>
    </row>
    <row r="76" spans="1:26">
      <c r="A76" s="161"/>
      <c r="B76" s="162"/>
      <c r="C76" s="161"/>
      <c r="D76" s="162"/>
      <c r="E76" s="161"/>
      <c r="F76" s="162"/>
      <c r="G76" s="161"/>
      <c r="H76" s="162"/>
      <c r="L76" s="162"/>
      <c r="M76" s="161"/>
      <c r="R76" s="161"/>
    </row>
    <row r="77" spans="1:26">
      <c r="A77" s="161"/>
      <c r="B77" s="162"/>
      <c r="C77" s="161"/>
      <c r="D77" s="162"/>
      <c r="E77" s="161"/>
      <c r="F77" s="162"/>
      <c r="G77" s="161"/>
      <c r="H77" s="162"/>
      <c r="L77" s="162"/>
      <c r="M77" s="161"/>
      <c r="R77" s="161"/>
    </row>
    <row r="78" spans="1:26">
      <c r="A78" s="161"/>
      <c r="B78" s="162"/>
      <c r="C78" s="161"/>
      <c r="D78" s="162"/>
      <c r="E78" s="161"/>
      <c r="F78" s="162"/>
      <c r="G78" s="161"/>
      <c r="H78" s="162"/>
      <c r="L78" s="162"/>
      <c r="M78" s="161"/>
      <c r="R78" s="161"/>
    </row>
    <row r="79" spans="1:26">
      <c r="A79" s="161"/>
      <c r="B79" s="162"/>
      <c r="C79" s="161"/>
      <c r="D79" s="162"/>
      <c r="E79" s="161"/>
      <c r="F79" s="162"/>
      <c r="G79" s="161"/>
      <c r="H79" s="162"/>
      <c r="L79" s="162"/>
      <c r="M79" s="161"/>
      <c r="R79" s="161"/>
    </row>
    <row r="80" spans="1:26">
      <c r="A80" s="161"/>
      <c r="B80" s="162"/>
      <c r="C80" s="161"/>
      <c r="D80" s="162"/>
      <c r="E80" s="161"/>
      <c r="F80" s="162"/>
      <c r="G80" s="161"/>
      <c r="H80" s="162"/>
      <c r="L80" s="162"/>
      <c r="M80" s="161"/>
      <c r="R80" s="161"/>
    </row>
  </sheetData>
  <sheetProtection algorithmName="SHA-512" hashValue="niwsnOwXddLtG0rlR5bS9d0PnTCX+jaOLmL/nGYP1fDCqBn5vxNZ+dVMCP34sDcklPTc4c39aNv1NKyqADgGrQ==" saltValue="Uxlds4pJQURNJkYJTkCyCA==" spinCount="100000" sheet="1" selectLockedCells="1"/>
  <pageMargins left="0.75" right="0.75" top="1" bottom="1" header="0.5" footer="0.5"/>
  <pageSetup paperSize="9" orientation="portrait" horizontalDpi="4294967294"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AB80"/>
  <sheetViews>
    <sheetView workbookViewId="0">
      <selection activeCell="E13" sqref="E13:E70"/>
    </sheetView>
  </sheetViews>
  <sheetFormatPr defaultColWidth="8.83203125" defaultRowHeight="12.3"/>
  <cols>
    <col min="1" max="1" width="7.71875" style="22" customWidth="1"/>
    <col min="2" max="4" width="7.71875" style="23" customWidth="1"/>
    <col min="5" max="5" width="7.71875" style="22" customWidth="1"/>
    <col min="6" max="6" width="7.71875" style="23" customWidth="1"/>
    <col min="7" max="7" width="7.71875" style="22" customWidth="1"/>
    <col min="8" max="9" width="7.71875" style="23" customWidth="1"/>
    <col min="10" max="10" width="7.71875" style="27" customWidth="1"/>
    <col min="11" max="11" width="7.71875" style="24" customWidth="1"/>
    <col min="12" max="12" width="7.71875" style="23" customWidth="1"/>
    <col min="13" max="13" width="7.71875" style="22" customWidth="1"/>
    <col min="14" max="14" width="7.71875" style="24" customWidth="1"/>
    <col min="15" max="15" width="7.71875" style="27" customWidth="1"/>
    <col min="16" max="16" width="7.71875" style="24" customWidth="1"/>
    <col min="17" max="17" width="7.71875" style="27" customWidth="1"/>
    <col min="18" max="18" width="11.44140625" style="27" customWidth="1"/>
    <col min="19" max="19" width="13.71875" style="1" customWidth="1"/>
    <col min="21" max="21" width="11.1640625" customWidth="1"/>
    <col min="22" max="22" width="14.44140625" customWidth="1"/>
    <col min="23" max="23" width="15.83203125" customWidth="1"/>
    <col min="24" max="24" width="13.27734375" customWidth="1"/>
  </cols>
  <sheetData>
    <row r="1" spans="1:28" ht="24" customHeight="1">
      <c r="A1" s="20"/>
      <c r="B1" s="20" t="s">
        <v>270</v>
      </c>
      <c r="C1" s="20" t="s">
        <v>271</v>
      </c>
      <c r="D1" s="20" t="s">
        <v>272</v>
      </c>
      <c r="E1" s="20" t="s">
        <v>273</v>
      </c>
      <c r="F1" s="20" t="s">
        <v>290</v>
      </c>
      <c r="G1" s="20" t="s">
        <v>289</v>
      </c>
      <c r="H1" s="20" t="s">
        <v>282</v>
      </c>
      <c r="I1" s="20" t="s">
        <v>127</v>
      </c>
      <c r="J1" s="20" t="s">
        <v>102</v>
      </c>
      <c r="K1" s="20" t="s">
        <v>101</v>
      </c>
      <c r="L1" s="20" t="s">
        <v>120</v>
      </c>
      <c r="M1" s="20" t="s">
        <v>121</v>
      </c>
      <c r="N1" s="20" t="s">
        <v>123</v>
      </c>
      <c r="O1" s="20" t="s">
        <v>122</v>
      </c>
      <c r="P1" s="20" t="s">
        <v>283</v>
      </c>
      <c r="Q1" s="20" t="s">
        <v>284</v>
      </c>
      <c r="R1" s="21" t="s">
        <v>91</v>
      </c>
      <c r="S1" s="30" t="s">
        <v>92</v>
      </c>
      <c r="Y1" s="32"/>
      <c r="Z1" s="32"/>
      <c r="AA1" s="32"/>
      <c r="AB1" s="32"/>
    </row>
    <row r="2" spans="1:28">
      <c r="B2" s="24" t="s">
        <v>93</v>
      </c>
      <c r="C2" s="26" t="s">
        <v>93</v>
      </c>
      <c r="D2" s="24" t="s">
        <v>93</v>
      </c>
      <c r="E2" s="22" t="s">
        <v>93</v>
      </c>
      <c r="F2" s="24" t="s">
        <v>93</v>
      </c>
      <c r="G2" s="22" t="s">
        <v>93</v>
      </c>
      <c r="H2" s="24" t="s">
        <v>93</v>
      </c>
      <c r="I2" s="24" t="s">
        <v>93</v>
      </c>
      <c r="J2" s="22" t="s">
        <v>93</v>
      </c>
      <c r="K2" s="24" t="s">
        <v>93</v>
      </c>
      <c r="L2" s="24" t="s">
        <v>93</v>
      </c>
      <c r="M2" s="22" t="s">
        <v>93</v>
      </c>
      <c r="N2" s="24" t="s">
        <v>93</v>
      </c>
      <c r="O2" s="22" t="s">
        <v>93</v>
      </c>
      <c r="P2" s="24" t="s">
        <v>93</v>
      </c>
      <c r="Q2" s="22" t="s">
        <v>93</v>
      </c>
      <c r="R2" s="22" t="s">
        <v>93</v>
      </c>
      <c r="S2" s="1">
        <v>2</v>
      </c>
      <c r="Y2" s="33"/>
      <c r="Z2" s="34"/>
      <c r="AA2" s="33"/>
      <c r="AB2" s="34"/>
    </row>
    <row r="3" spans="1:28">
      <c r="B3" s="24" t="s">
        <v>93</v>
      </c>
      <c r="C3" s="26" t="s">
        <v>93</v>
      </c>
      <c r="D3" s="23" t="s">
        <v>93</v>
      </c>
      <c r="E3" s="22" t="s">
        <v>93</v>
      </c>
      <c r="F3" s="24" t="s">
        <v>93</v>
      </c>
      <c r="G3" s="22" t="s">
        <v>93</v>
      </c>
      <c r="H3" s="24" t="s">
        <v>93</v>
      </c>
      <c r="I3" s="24" t="s">
        <v>93</v>
      </c>
      <c r="J3" s="22" t="s">
        <v>93</v>
      </c>
      <c r="K3" s="24" t="s">
        <v>93</v>
      </c>
      <c r="L3" s="24" t="s">
        <v>93</v>
      </c>
      <c r="M3" s="22" t="s">
        <v>93</v>
      </c>
      <c r="N3" s="24" t="s">
        <v>93</v>
      </c>
      <c r="O3" s="22" t="s">
        <v>93</v>
      </c>
      <c r="P3" s="24" t="s">
        <v>93</v>
      </c>
      <c r="Q3" s="22" t="s">
        <v>93</v>
      </c>
      <c r="R3" s="22" t="s">
        <v>93</v>
      </c>
      <c r="S3" s="1">
        <v>3</v>
      </c>
      <c r="Y3" s="33"/>
      <c r="Z3" s="34"/>
      <c r="AA3" s="33"/>
      <c r="AB3" s="34"/>
    </row>
    <row r="4" spans="1:28">
      <c r="B4" s="24" t="s">
        <v>93</v>
      </c>
      <c r="C4" s="26" t="s">
        <v>93</v>
      </c>
      <c r="D4" s="23" t="s">
        <v>93</v>
      </c>
      <c r="E4" s="22" t="s">
        <v>93</v>
      </c>
      <c r="F4" s="24" t="s">
        <v>93</v>
      </c>
      <c r="G4" s="22" t="s">
        <v>93</v>
      </c>
      <c r="H4" s="24" t="s">
        <v>93</v>
      </c>
      <c r="I4" s="24" t="s">
        <v>93</v>
      </c>
      <c r="J4" s="22" t="s">
        <v>93</v>
      </c>
      <c r="K4" s="24" t="s">
        <v>93</v>
      </c>
      <c r="L4" s="24" t="s">
        <v>93</v>
      </c>
      <c r="M4" s="22" t="s">
        <v>93</v>
      </c>
      <c r="N4" s="24" t="s">
        <v>93</v>
      </c>
      <c r="O4" s="22" t="s">
        <v>93</v>
      </c>
      <c r="P4" s="24" t="s">
        <v>93</v>
      </c>
      <c r="Q4" s="22" t="s">
        <v>93</v>
      </c>
      <c r="R4" s="22" t="s">
        <v>93</v>
      </c>
      <c r="S4" s="1">
        <v>4</v>
      </c>
      <c r="T4" s="31" t="s">
        <v>119</v>
      </c>
      <c r="V4" s="6" t="s">
        <v>21</v>
      </c>
      <c r="W4" s="35" t="s">
        <v>32</v>
      </c>
      <c r="Y4" s="33"/>
      <c r="Z4" s="34"/>
      <c r="AA4" s="33"/>
      <c r="AB4" s="34"/>
    </row>
    <row r="5" spans="1:28">
      <c r="B5" s="24" t="s">
        <v>93</v>
      </c>
      <c r="C5" s="26" t="s">
        <v>93</v>
      </c>
      <c r="D5" s="23" t="s">
        <v>93</v>
      </c>
      <c r="E5" s="22" t="s">
        <v>93</v>
      </c>
      <c r="F5" s="24" t="s">
        <v>93</v>
      </c>
      <c r="G5" s="22" t="s">
        <v>93</v>
      </c>
      <c r="H5" s="24" t="s">
        <v>93</v>
      </c>
      <c r="I5" s="24" t="s">
        <v>93</v>
      </c>
      <c r="J5" s="22" t="s">
        <v>93</v>
      </c>
      <c r="K5" s="24" t="s">
        <v>93</v>
      </c>
      <c r="L5" s="24" t="s">
        <v>93</v>
      </c>
      <c r="M5" s="22" t="s">
        <v>93</v>
      </c>
      <c r="N5" s="24" t="s">
        <v>93</v>
      </c>
      <c r="O5" s="22" t="s">
        <v>93</v>
      </c>
      <c r="P5" s="24" t="s">
        <v>93</v>
      </c>
      <c r="Q5" s="22" t="s">
        <v>93</v>
      </c>
      <c r="R5" s="22" t="s">
        <v>93</v>
      </c>
      <c r="S5" s="1">
        <v>5</v>
      </c>
      <c r="T5" s="20"/>
      <c r="V5" s="9" t="s">
        <v>22</v>
      </c>
      <c r="W5" s="2" t="s">
        <v>81</v>
      </c>
      <c r="Y5" s="33"/>
      <c r="Z5" s="34"/>
      <c r="AA5" s="33"/>
      <c r="AB5" s="34"/>
    </row>
    <row r="6" spans="1:28">
      <c r="B6" s="23" t="s">
        <v>93</v>
      </c>
      <c r="C6" s="26" t="s">
        <v>93</v>
      </c>
      <c r="D6" s="23" t="s">
        <v>93</v>
      </c>
      <c r="E6" s="22" t="s">
        <v>93</v>
      </c>
      <c r="F6" s="23" t="s">
        <v>93</v>
      </c>
      <c r="G6" s="22" t="s">
        <v>93</v>
      </c>
      <c r="H6" s="24" t="s">
        <v>93</v>
      </c>
      <c r="I6" s="24" t="s">
        <v>93</v>
      </c>
      <c r="J6" s="22" t="s">
        <v>93</v>
      </c>
      <c r="K6" s="24" t="s">
        <v>93</v>
      </c>
      <c r="L6" s="28" t="s">
        <v>286</v>
      </c>
      <c r="M6" s="26" t="s">
        <v>286</v>
      </c>
      <c r="N6" s="28" t="s">
        <v>286</v>
      </c>
      <c r="O6" s="26" t="s">
        <v>286</v>
      </c>
      <c r="P6" s="28" t="s">
        <v>286</v>
      </c>
      <c r="Q6" s="26" t="s">
        <v>286</v>
      </c>
      <c r="R6" s="29" t="s">
        <v>285</v>
      </c>
      <c r="S6" s="1">
        <v>6</v>
      </c>
      <c r="T6" s="20" t="s">
        <v>270</v>
      </c>
      <c r="V6" s="9" t="s">
        <v>23</v>
      </c>
      <c r="W6" s="2" t="s">
        <v>82</v>
      </c>
      <c r="Y6" s="34"/>
      <c r="Z6" s="34"/>
      <c r="AA6" s="33"/>
      <c r="AB6" s="34"/>
    </row>
    <row r="7" spans="1:28">
      <c r="B7" s="24" t="s">
        <v>93</v>
      </c>
      <c r="C7" s="26" t="s">
        <v>242</v>
      </c>
      <c r="D7" s="28" t="s">
        <v>287</v>
      </c>
      <c r="E7" s="22" t="s">
        <v>93</v>
      </c>
      <c r="F7" s="24" t="s">
        <v>93</v>
      </c>
      <c r="G7" s="22" t="s">
        <v>93</v>
      </c>
      <c r="H7" s="24" t="s">
        <v>93</v>
      </c>
      <c r="I7" s="24" t="s">
        <v>93</v>
      </c>
      <c r="J7" s="155" t="s">
        <v>104</v>
      </c>
      <c r="K7" s="28" t="s">
        <v>104</v>
      </c>
      <c r="L7" s="28" t="s">
        <v>286</v>
      </c>
      <c r="M7" s="26" t="s">
        <v>286</v>
      </c>
      <c r="N7" s="28" t="s">
        <v>286</v>
      </c>
      <c r="O7" s="26" t="s">
        <v>286</v>
      </c>
      <c r="P7" s="28" t="s">
        <v>286</v>
      </c>
      <c r="Q7" s="26" t="s">
        <v>286</v>
      </c>
      <c r="R7" s="29" t="s">
        <v>104</v>
      </c>
      <c r="S7" s="1">
        <v>7</v>
      </c>
      <c r="T7" s="20" t="s">
        <v>271</v>
      </c>
      <c r="V7" s="9" t="s">
        <v>24</v>
      </c>
      <c r="W7" s="2" t="s">
        <v>49</v>
      </c>
      <c r="Y7" s="34"/>
      <c r="Z7" s="34"/>
      <c r="AA7" s="34"/>
      <c r="AB7" s="34"/>
    </row>
    <row r="8" spans="1:28">
      <c r="B8" s="23" t="s">
        <v>93</v>
      </c>
      <c r="C8" s="26" t="s">
        <v>242</v>
      </c>
      <c r="D8" s="28" t="s">
        <v>287</v>
      </c>
      <c r="E8" s="22" t="s">
        <v>93</v>
      </c>
      <c r="F8" s="24" t="s">
        <v>93</v>
      </c>
      <c r="G8" s="22" t="s">
        <v>93</v>
      </c>
      <c r="H8" s="28" t="s">
        <v>288</v>
      </c>
      <c r="I8" s="28" t="s">
        <v>288</v>
      </c>
      <c r="J8" s="155" t="s">
        <v>104</v>
      </c>
      <c r="K8" s="28" t="s">
        <v>104</v>
      </c>
      <c r="L8" s="28" t="s">
        <v>286</v>
      </c>
      <c r="M8" s="26" t="s">
        <v>286</v>
      </c>
      <c r="N8" s="28" t="s">
        <v>286</v>
      </c>
      <c r="O8" s="26" t="s">
        <v>286</v>
      </c>
      <c r="P8" s="28" t="s">
        <v>286</v>
      </c>
      <c r="Q8" s="26" t="s">
        <v>286</v>
      </c>
      <c r="R8" s="29" t="s">
        <v>104</v>
      </c>
      <c r="S8" s="1">
        <v>8</v>
      </c>
      <c r="T8" s="20" t="s">
        <v>272</v>
      </c>
      <c r="V8" s="9" t="s">
        <v>25</v>
      </c>
      <c r="W8" s="2" t="s">
        <v>48</v>
      </c>
      <c r="Y8" s="34"/>
      <c r="Z8" s="34"/>
      <c r="AA8" s="34"/>
      <c r="AB8" s="34"/>
    </row>
    <row r="9" spans="1:28">
      <c r="A9" s="26"/>
      <c r="B9" s="24" t="s">
        <v>105</v>
      </c>
      <c r="C9" s="26" t="s">
        <v>242</v>
      </c>
      <c r="D9" s="28" t="s">
        <v>287</v>
      </c>
      <c r="E9" s="28" t="s">
        <v>287</v>
      </c>
      <c r="F9" s="28" t="s">
        <v>105</v>
      </c>
      <c r="G9" s="26" t="s">
        <v>105</v>
      </c>
      <c r="H9" s="28" t="s">
        <v>105</v>
      </c>
      <c r="I9" s="28" t="s">
        <v>105</v>
      </c>
      <c r="J9" s="155" t="s">
        <v>105</v>
      </c>
      <c r="K9" s="28" t="s">
        <v>105</v>
      </c>
      <c r="L9" s="28" t="s">
        <v>286</v>
      </c>
      <c r="M9" s="26" t="s">
        <v>286</v>
      </c>
      <c r="N9" s="28" t="s">
        <v>286</v>
      </c>
      <c r="O9" s="26" t="s">
        <v>286</v>
      </c>
      <c r="P9" s="28" t="s">
        <v>286</v>
      </c>
      <c r="Q9" s="26" t="s">
        <v>286</v>
      </c>
      <c r="R9" s="29" t="s">
        <v>105</v>
      </c>
      <c r="S9" s="1">
        <v>9</v>
      </c>
      <c r="T9" s="20" t="s">
        <v>273</v>
      </c>
      <c r="V9" s="9" t="s">
        <v>26</v>
      </c>
      <c r="W9" s="2" t="s">
        <v>62</v>
      </c>
      <c r="Y9" s="34"/>
      <c r="Z9" s="34"/>
      <c r="AA9" s="34"/>
      <c r="AB9" s="34"/>
    </row>
    <row r="10" spans="1:28">
      <c r="A10" s="26"/>
      <c r="B10" s="24" t="s">
        <v>105</v>
      </c>
      <c r="C10" s="26" t="s">
        <v>242</v>
      </c>
      <c r="D10" s="28" t="s">
        <v>293</v>
      </c>
      <c r="E10" s="28" t="s">
        <v>287</v>
      </c>
      <c r="F10" s="28" t="s">
        <v>105</v>
      </c>
      <c r="G10" s="26" t="s">
        <v>105</v>
      </c>
      <c r="H10" s="28" t="s">
        <v>105</v>
      </c>
      <c r="I10" s="28" t="s">
        <v>105</v>
      </c>
      <c r="J10" s="155" t="s">
        <v>105</v>
      </c>
      <c r="K10" s="28" t="s">
        <v>105</v>
      </c>
      <c r="L10" s="28" t="s">
        <v>286</v>
      </c>
      <c r="M10" s="26" t="s">
        <v>286</v>
      </c>
      <c r="N10" s="28" t="s">
        <v>286</v>
      </c>
      <c r="O10" s="26" t="s">
        <v>286</v>
      </c>
      <c r="P10" s="28" t="s">
        <v>286</v>
      </c>
      <c r="Q10" s="26" t="s">
        <v>286</v>
      </c>
      <c r="R10" s="29" t="s">
        <v>105</v>
      </c>
      <c r="S10" s="1">
        <v>10</v>
      </c>
      <c r="T10" s="20" t="s">
        <v>290</v>
      </c>
      <c r="V10" s="19" t="s">
        <v>45</v>
      </c>
      <c r="W10" s="2" t="s">
        <v>63</v>
      </c>
      <c r="Y10" s="34"/>
      <c r="Z10" s="34"/>
      <c r="AA10" s="34"/>
      <c r="AB10" s="34"/>
    </row>
    <row r="11" spans="1:28">
      <c r="A11" s="26"/>
      <c r="B11" s="24" t="s">
        <v>106</v>
      </c>
      <c r="C11" s="26" t="s">
        <v>242</v>
      </c>
      <c r="D11" s="28" t="s">
        <v>293</v>
      </c>
      <c r="E11" s="28" t="s">
        <v>287</v>
      </c>
      <c r="F11" s="28" t="s">
        <v>106</v>
      </c>
      <c r="G11" s="26" t="s">
        <v>106</v>
      </c>
      <c r="H11" s="28" t="s">
        <v>106</v>
      </c>
      <c r="I11" s="28" t="s">
        <v>106</v>
      </c>
      <c r="J11" s="155" t="s">
        <v>291</v>
      </c>
      <c r="K11" s="28" t="s">
        <v>291</v>
      </c>
      <c r="L11" s="28" t="s">
        <v>286</v>
      </c>
      <c r="M11" s="26" t="s">
        <v>286</v>
      </c>
      <c r="N11" s="28" t="s">
        <v>286</v>
      </c>
      <c r="O11" s="26" t="s">
        <v>286</v>
      </c>
      <c r="P11" s="28" t="s">
        <v>286</v>
      </c>
      <c r="Q11" s="26" t="s">
        <v>286</v>
      </c>
      <c r="R11" s="29" t="s">
        <v>106</v>
      </c>
      <c r="S11" s="1">
        <v>11</v>
      </c>
      <c r="T11" s="20" t="s">
        <v>289</v>
      </c>
      <c r="V11" s="19" t="s">
        <v>88</v>
      </c>
      <c r="W11" s="2" t="s">
        <v>64</v>
      </c>
      <c r="Y11" s="34"/>
      <c r="Z11" s="34"/>
      <c r="AA11" s="34"/>
      <c r="AB11" s="34"/>
    </row>
    <row r="12" spans="1:28">
      <c r="A12" s="26"/>
      <c r="B12" s="24" t="s">
        <v>106</v>
      </c>
      <c r="C12" s="26" t="s">
        <v>242</v>
      </c>
      <c r="D12" s="28" t="s">
        <v>293</v>
      </c>
      <c r="E12" s="28" t="s">
        <v>287</v>
      </c>
      <c r="F12" s="28" t="s">
        <v>106</v>
      </c>
      <c r="G12" s="26" t="s">
        <v>106</v>
      </c>
      <c r="H12" s="28" t="s">
        <v>106</v>
      </c>
      <c r="I12" s="28" t="s">
        <v>106</v>
      </c>
      <c r="J12" s="22" t="s">
        <v>93</v>
      </c>
      <c r="K12" s="24" t="s">
        <v>93</v>
      </c>
      <c r="L12" s="28" t="s">
        <v>286</v>
      </c>
      <c r="M12" s="26" t="s">
        <v>286</v>
      </c>
      <c r="N12" s="28" t="s">
        <v>286</v>
      </c>
      <c r="O12" s="26" t="s">
        <v>286</v>
      </c>
      <c r="P12" s="28" t="s">
        <v>286</v>
      </c>
      <c r="Q12" s="26" t="s">
        <v>286</v>
      </c>
      <c r="R12" s="29" t="s">
        <v>106</v>
      </c>
      <c r="S12" s="1">
        <v>12</v>
      </c>
      <c r="T12" s="20" t="s">
        <v>282</v>
      </c>
      <c r="V12" s="19" t="s">
        <v>87</v>
      </c>
      <c r="W12" s="2" t="s">
        <v>65</v>
      </c>
      <c r="Y12" s="34"/>
      <c r="Z12" s="34"/>
      <c r="AA12" s="34"/>
      <c r="AB12" s="34"/>
    </row>
    <row r="13" spans="1:28">
      <c r="A13" s="26"/>
      <c r="B13" s="24" t="s">
        <v>107</v>
      </c>
      <c r="C13" s="26" t="s">
        <v>242</v>
      </c>
      <c r="D13" s="28" t="s">
        <v>107</v>
      </c>
      <c r="E13" s="26" t="s">
        <v>110</v>
      </c>
      <c r="F13" s="28" t="s">
        <v>107</v>
      </c>
      <c r="G13" s="26" t="s">
        <v>110</v>
      </c>
      <c r="H13" s="28" t="s">
        <v>107</v>
      </c>
      <c r="I13" s="28" t="s">
        <v>292</v>
      </c>
      <c r="J13" s="22" t="s">
        <v>93</v>
      </c>
      <c r="K13" s="24" t="s">
        <v>93</v>
      </c>
      <c r="L13" s="28" t="s">
        <v>286</v>
      </c>
      <c r="M13" s="26" t="s">
        <v>286</v>
      </c>
      <c r="N13" s="28" t="s">
        <v>286</v>
      </c>
      <c r="O13" s="26" t="s">
        <v>286</v>
      </c>
      <c r="P13" s="28" t="s">
        <v>286</v>
      </c>
      <c r="Q13" s="26" t="s">
        <v>286</v>
      </c>
      <c r="R13" s="29" t="s">
        <v>107</v>
      </c>
      <c r="S13" s="1">
        <v>13</v>
      </c>
      <c r="T13" s="20" t="s">
        <v>127</v>
      </c>
      <c r="V13" s="12" t="s">
        <v>40</v>
      </c>
      <c r="W13" s="2" t="s">
        <v>66</v>
      </c>
      <c r="Y13" s="34"/>
      <c r="Z13" s="34"/>
      <c r="AA13" s="34"/>
      <c r="AB13" s="34"/>
    </row>
    <row r="14" spans="1:28">
      <c r="A14" s="26"/>
      <c r="B14" s="24" t="s">
        <v>107</v>
      </c>
      <c r="C14" s="26" t="s">
        <v>242</v>
      </c>
      <c r="D14" s="28" t="s">
        <v>107</v>
      </c>
      <c r="E14" s="26" t="s">
        <v>110</v>
      </c>
      <c r="F14" s="28" t="s">
        <v>107</v>
      </c>
      <c r="G14" s="26" t="s">
        <v>110</v>
      </c>
      <c r="H14" s="28" t="s">
        <v>107</v>
      </c>
      <c r="I14" s="24" t="s">
        <v>93</v>
      </c>
      <c r="J14" s="22" t="s">
        <v>93</v>
      </c>
      <c r="K14" s="24" t="s">
        <v>93</v>
      </c>
      <c r="L14" s="28" t="s">
        <v>286</v>
      </c>
      <c r="M14" s="26" t="s">
        <v>286</v>
      </c>
      <c r="N14" s="28" t="s">
        <v>286</v>
      </c>
      <c r="O14" s="26" t="s">
        <v>286</v>
      </c>
      <c r="P14" s="28" t="s">
        <v>286</v>
      </c>
      <c r="Q14" s="26" t="s">
        <v>286</v>
      </c>
      <c r="R14" s="29" t="s">
        <v>107</v>
      </c>
      <c r="S14" s="1">
        <v>14</v>
      </c>
      <c r="T14" s="20" t="s">
        <v>102</v>
      </c>
      <c r="V14" s="14" t="s">
        <v>45</v>
      </c>
      <c r="W14" s="2" t="s">
        <v>67</v>
      </c>
      <c r="Y14" s="34"/>
      <c r="Z14" s="34"/>
      <c r="AA14" s="34"/>
      <c r="AB14" s="34"/>
    </row>
    <row r="15" spans="1:28">
      <c r="A15" s="26"/>
      <c r="B15" s="24" t="s">
        <v>109</v>
      </c>
      <c r="C15" s="26" t="s">
        <v>109</v>
      </c>
      <c r="D15" s="28" t="s">
        <v>109</v>
      </c>
      <c r="E15" s="26" t="s">
        <v>110</v>
      </c>
      <c r="F15" s="28" t="s">
        <v>109</v>
      </c>
      <c r="G15" s="26" t="s">
        <v>110</v>
      </c>
      <c r="H15" s="28" t="s">
        <v>109</v>
      </c>
      <c r="I15" s="24" t="s">
        <v>93</v>
      </c>
      <c r="J15" s="22" t="s">
        <v>93</v>
      </c>
      <c r="K15" s="24" t="s">
        <v>93</v>
      </c>
      <c r="L15" s="28" t="s">
        <v>286</v>
      </c>
      <c r="M15" s="26" t="s">
        <v>286</v>
      </c>
      <c r="N15" s="28" t="s">
        <v>286</v>
      </c>
      <c r="O15" s="26" t="s">
        <v>286</v>
      </c>
      <c r="P15" s="28" t="s">
        <v>286</v>
      </c>
      <c r="Q15" s="26" t="s">
        <v>286</v>
      </c>
      <c r="R15" s="29" t="s">
        <v>108</v>
      </c>
      <c r="S15" s="1">
        <v>15</v>
      </c>
      <c r="T15" s="20" t="s">
        <v>101</v>
      </c>
      <c r="V15" s="14" t="s">
        <v>51</v>
      </c>
      <c r="W15" s="2" t="s">
        <v>68</v>
      </c>
      <c r="Y15" s="34"/>
      <c r="Z15" s="34"/>
      <c r="AA15" s="34"/>
      <c r="AB15" s="34"/>
    </row>
    <row r="16" spans="1:28">
      <c r="A16" s="26"/>
      <c r="B16" s="24" t="s">
        <v>109</v>
      </c>
      <c r="C16" s="26" t="s">
        <v>109</v>
      </c>
      <c r="D16" s="28" t="s">
        <v>109</v>
      </c>
      <c r="E16" s="26" t="s">
        <v>110</v>
      </c>
      <c r="F16" s="28" t="s">
        <v>109</v>
      </c>
      <c r="G16" s="26" t="s">
        <v>110</v>
      </c>
      <c r="H16" s="28" t="s">
        <v>109</v>
      </c>
      <c r="I16" s="24" t="s">
        <v>93</v>
      </c>
      <c r="J16" s="22" t="s">
        <v>93</v>
      </c>
      <c r="K16" s="24" t="s">
        <v>93</v>
      </c>
      <c r="L16" s="28" t="s">
        <v>286</v>
      </c>
      <c r="M16" s="26" t="s">
        <v>286</v>
      </c>
      <c r="N16" s="28" t="s">
        <v>286</v>
      </c>
      <c r="O16" s="26" t="s">
        <v>286</v>
      </c>
      <c r="P16" s="28" t="s">
        <v>286</v>
      </c>
      <c r="Q16" s="26" t="s">
        <v>286</v>
      </c>
      <c r="R16" s="29" t="s">
        <v>108</v>
      </c>
      <c r="S16" s="1">
        <v>16</v>
      </c>
      <c r="T16" s="20" t="s">
        <v>120</v>
      </c>
      <c r="V16" s="1"/>
      <c r="W16" s="2" t="s">
        <v>99</v>
      </c>
      <c r="Y16" s="34"/>
      <c r="Z16" s="34"/>
      <c r="AA16" s="34"/>
      <c r="AB16" s="34"/>
    </row>
    <row r="17" spans="1:28">
      <c r="A17" s="26"/>
      <c r="B17" s="24" t="s">
        <v>109</v>
      </c>
      <c r="C17" s="26" t="s">
        <v>109</v>
      </c>
      <c r="D17" s="28" t="s">
        <v>109</v>
      </c>
      <c r="E17" s="26" t="s">
        <v>110</v>
      </c>
      <c r="F17" s="28" t="s">
        <v>109</v>
      </c>
      <c r="G17" s="26" t="s">
        <v>110</v>
      </c>
      <c r="H17" s="28" t="s">
        <v>109</v>
      </c>
      <c r="I17" s="24" t="s">
        <v>93</v>
      </c>
      <c r="J17" s="22" t="s">
        <v>93</v>
      </c>
      <c r="K17" s="24" t="s">
        <v>93</v>
      </c>
      <c r="L17" s="28" t="s">
        <v>286</v>
      </c>
      <c r="M17" s="26" t="s">
        <v>286</v>
      </c>
      <c r="N17" s="28" t="s">
        <v>286</v>
      </c>
      <c r="O17" s="26" t="s">
        <v>286</v>
      </c>
      <c r="P17" s="28" t="s">
        <v>286</v>
      </c>
      <c r="Q17" s="26" t="s">
        <v>286</v>
      </c>
      <c r="R17" s="29" t="s">
        <v>111</v>
      </c>
      <c r="S17" s="1">
        <v>17</v>
      </c>
      <c r="T17" s="20" t="s">
        <v>121</v>
      </c>
      <c r="V17" s="1"/>
      <c r="Y17" s="34"/>
      <c r="Z17" s="34"/>
      <c r="AA17" s="34"/>
      <c r="AB17" s="34"/>
    </row>
    <row r="18" spans="1:28">
      <c r="A18" s="26"/>
      <c r="B18" s="24" t="s">
        <v>109</v>
      </c>
      <c r="C18" s="26" t="s">
        <v>109</v>
      </c>
      <c r="D18" s="28" t="s">
        <v>109</v>
      </c>
      <c r="E18" s="26" t="s">
        <v>110</v>
      </c>
      <c r="F18" s="28" t="s">
        <v>109</v>
      </c>
      <c r="G18" s="26" t="s">
        <v>110</v>
      </c>
      <c r="H18" s="28" t="s">
        <v>109</v>
      </c>
      <c r="I18" s="24" t="s">
        <v>93</v>
      </c>
      <c r="J18" s="22" t="s">
        <v>93</v>
      </c>
      <c r="K18" s="24" t="s">
        <v>93</v>
      </c>
      <c r="L18" s="28" t="s">
        <v>286</v>
      </c>
      <c r="M18" s="26" t="s">
        <v>286</v>
      </c>
      <c r="N18" s="28" t="s">
        <v>286</v>
      </c>
      <c r="O18" s="26" t="s">
        <v>286</v>
      </c>
      <c r="P18" s="28" t="s">
        <v>286</v>
      </c>
      <c r="Q18" s="26" t="s">
        <v>286</v>
      </c>
      <c r="R18" s="29" t="s">
        <v>111</v>
      </c>
      <c r="S18" s="1">
        <v>18</v>
      </c>
      <c r="T18" s="20" t="s">
        <v>123</v>
      </c>
      <c r="V18" s="1"/>
      <c r="Y18" s="34"/>
      <c r="Z18" s="34"/>
      <c r="AA18" s="34"/>
      <c r="AB18" s="34"/>
    </row>
    <row r="19" spans="1:28">
      <c r="A19" s="26"/>
      <c r="B19" s="24" t="s">
        <v>109</v>
      </c>
      <c r="C19" s="26" t="s">
        <v>109</v>
      </c>
      <c r="D19" s="28" t="s">
        <v>109</v>
      </c>
      <c r="E19" s="26" t="s">
        <v>110</v>
      </c>
      <c r="F19" s="28" t="s">
        <v>109</v>
      </c>
      <c r="G19" s="26" t="s">
        <v>110</v>
      </c>
      <c r="H19" s="28" t="s">
        <v>109</v>
      </c>
      <c r="I19" s="24" t="s">
        <v>93</v>
      </c>
      <c r="J19" s="22" t="s">
        <v>93</v>
      </c>
      <c r="K19" s="24" t="s">
        <v>93</v>
      </c>
      <c r="L19" s="28" t="s">
        <v>286</v>
      </c>
      <c r="M19" s="26" t="s">
        <v>286</v>
      </c>
      <c r="N19" s="28" t="s">
        <v>286</v>
      </c>
      <c r="O19" s="26" t="s">
        <v>286</v>
      </c>
      <c r="P19" s="28" t="s">
        <v>286</v>
      </c>
      <c r="Q19" s="26" t="s">
        <v>286</v>
      </c>
      <c r="R19" s="29" t="s">
        <v>100</v>
      </c>
      <c r="S19" s="1">
        <v>19</v>
      </c>
      <c r="T19" s="20" t="s">
        <v>122</v>
      </c>
      <c r="U19" s="7" t="s">
        <v>27</v>
      </c>
      <c r="V19" s="13" t="s">
        <v>33</v>
      </c>
      <c r="Y19" s="34"/>
      <c r="Z19" s="34"/>
      <c r="AA19" s="34"/>
      <c r="AB19" s="34"/>
    </row>
    <row r="20" spans="1:28">
      <c r="A20" s="26"/>
      <c r="B20" s="24" t="s">
        <v>109</v>
      </c>
      <c r="C20" s="26" t="s">
        <v>109</v>
      </c>
      <c r="D20" s="28" t="s">
        <v>109</v>
      </c>
      <c r="E20" s="26" t="s">
        <v>110</v>
      </c>
      <c r="F20" s="28" t="s">
        <v>109</v>
      </c>
      <c r="G20" s="26" t="s">
        <v>110</v>
      </c>
      <c r="H20" s="28" t="s">
        <v>109</v>
      </c>
      <c r="I20" s="24" t="s">
        <v>93</v>
      </c>
      <c r="J20" s="22" t="s">
        <v>93</v>
      </c>
      <c r="K20" s="24" t="s">
        <v>93</v>
      </c>
      <c r="L20" s="28" t="s">
        <v>286</v>
      </c>
      <c r="M20" s="26" t="s">
        <v>286</v>
      </c>
      <c r="N20" s="28" t="s">
        <v>286</v>
      </c>
      <c r="O20" s="26" t="s">
        <v>286</v>
      </c>
      <c r="P20" s="28" t="s">
        <v>286</v>
      </c>
      <c r="Q20" s="26" t="s">
        <v>286</v>
      </c>
      <c r="R20" s="29" t="s">
        <v>100</v>
      </c>
      <c r="S20" s="1">
        <v>20</v>
      </c>
      <c r="T20" s="20" t="s">
        <v>283</v>
      </c>
      <c r="U20" s="10" t="s">
        <v>28</v>
      </c>
      <c r="V20" s="15" t="s">
        <v>34</v>
      </c>
      <c r="Y20" s="34"/>
      <c r="Z20" s="34"/>
      <c r="AA20" s="34"/>
      <c r="AB20" s="34"/>
    </row>
    <row r="21" spans="1:28">
      <c r="A21" s="26"/>
      <c r="B21" s="24" t="s">
        <v>109</v>
      </c>
      <c r="C21" s="26" t="s">
        <v>109</v>
      </c>
      <c r="D21" s="28" t="s">
        <v>109</v>
      </c>
      <c r="E21" s="26" t="s">
        <v>110</v>
      </c>
      <c r="F21" s="28" t="s">
        <v>109</v>
      </c>
      <c r="G21" s="26" t="s">
        <v>110</v>
      </c>
      <c r="H21" s="28" t="s">
        <v>109</v>
      </c>
      <c r="I21" s="24" t="s">
        <v>93</v>
      </c>
      <c r="J21" s="22" t="s">
        <v>93</v>
      </c>
      <c r="K21" s="24" t="s">
        <v>93</v>
      </c>
      <c r="L21" s="28" t="s">
        <v>286</v>
      </c>
      <c r="M21" s="26" t="s">
        <v>286</v>
      </c>
      <c r="N21" s="28" t="s">
        <v>286</v>
      </c>
      <c r="O21" s="26" t="s">
        <v>286</v>
      </c>
      <c r="P21" s="28" t="s">
        <v>286</v>
      </c>
      <c r="Q21" s="26" t="s">
        <v>286</v>
      </c>
      <c r="R21" s="29" t="s">
        <v>100</v>
      </c>
      <c r="S21" s="1">
        <v>21</v>
      </c>
      <c r="T21" s="20" t="s">
        <v>284</v>
      </c>
      <c r="U21" s="10" t="s">
        <v>29</v>
      </c>
      <c r="V21" s="15" t="s">
        <v>19</v>
      </c>
      <c r="Y21" s="34"/>
      <c r="Z21" s="34"/>
      <c r="AA21" s="34"/>
      <c r="AB21" s="34"/>
    </row>
    <row r="22" spans="1:28">
      <c r="A22" s="26"/>
      <c r="B22" s="24" t="s">
        <v>109</v>
      </c>
      <c r="C22" s="26" t="s">
        <v>109</v>
      </c>
      <c r="D22" s="28" t="s">
        <v>109</v>
      </c>
      <c r="E22" s="26" t="s">
        <v>110</v>
      </c>
      <c r="F22" s="28" t="s">
        <v>109</v>
      </c>
      <c r="G22" s="26" t="s">
        <v>110</v>
      </c>
      <c r="H22" s="28" t="s">
        <v>109</v>
      </c>
      <c r="I22" s="24" t="s">
        <v>93</v>
      </c>
      <c r="J22" s="22" t="s">
        <v>93</v>
      </c>
      <c r="K22" s="24" t="s">
        <v>93</v>
      </c>
      <c r="L22" s="28" t="s">
        <v>286</v>
      </c>
      <c r="M22" s="26" t="s">
        <v>286</v>
      </c>
      <c r="N22" s="28" t="s">
        <v>286</v>
      </c>
      <c r="O22" s="26" t="s">
        <v>286</v>
      </c>
      <c r="P22" s="28" t="s">
        <v>286</v>
      </c>
      <c r="Q22" s="26" t="s">
        <v>286</v>
      </c>
      <c r="R22" s="29" t="s">
        <v>100</v>
      </c>
      <c r="S22" s="1">
        <v>22</v>
      </c>
      <c r="U22" s="10" t="s">
        <v>30</v>
      </c>
      <c r="V22" s="15" t="s">
        <v>35</v>
      </c>
      <c r="Y22" s="34"/>
      <c r="Z22" s="34"/>
      <c r="AA22" s="34"/>
      <c r="AB22" s="34"/>
    </row>
    <row r="23" spans="1:28">
      <c r="A23" s="26"/>
      <c r="B23" s="24" t="s">
        <v>109</v>
      </c>
      <c r="C23" s="26" t="s">
        <v>109</v>
      </c>
      <c r="D23" s="28" t="s">
        <v>109</v>
      </c>
      <c r="E23" s="26" t="s">
        <v>110</v>
      </c>
      <c r="F23" s="28" t="s">
        <v>109</v>
      </c>
      <c r="G23" s="26" t="s">
        <v>110</v>
      </c>
      <c r="H23" s="28" t="s">
        <v>109</v>
      </c>
      <c r="I23" s="24" t="s">
        <v>93</v>
      </c>
      <c r="J23" s="22" t="s">
        <v>93</v>
      </c>
      <c r="K23" s="24" t="s">
        <v>93</v>
      </c>
      <c r="L23" s="28" t="s">
        <v>286</v>
      </c>
      <c r="M23" s="26" t="s">
        <v>286</v>
      </c>
      <c r="N23" s="28" t="s">
        <v>286</v>
      </c>
      <c r="O23" s="26" t="s">
        <v>286</v>
      </c>
      <c r="P23" s="28" t="s">
        <v>286</v>
      </c>
      <c r="Q23" s="26" t="s">
        <v>286</v>
      </c>
      <c r="R23" s="29" t="s">
        <v>100</v>
      </c>
      <c r="S23" s="1">
        <v>23</v>
      </c>
      <c r="U23" s="16"/>
      <c r="V23" s="15" t="s">
        <v>36</v>
      </c>
      <c r="Y23" s="34"/>
      <c r="Z23" s="34"/>
      <c r="AA23" s="34"/>
      <c r="AB23" s="34"/>
    </row>
    <row r="24" spans="1:28">
      <c r="A24" s="26"/>
      <c r="B24" s="24" t="s">
        <v>109</v>
      </c>
      <c r="C24" s="26" t="s">
        <v>109</v>
      </c>
      <c r="D24" s="28" t="s">
        <v>109</v>
      </c>
      <c r="E24" s="26" t="s">
        <v>110</v>
      </c>
      <c r="F24" s="28" t="s">
        <v>109</v>
      </c>
      <c r="G24" s="26" t="s">
        <v>110</v>
      </c>
      <c r="H24" s="28" t="s">
        <v>109</v>
      </c>
      <c r="I24" s="24" t="s">
        <v>93</v>
      </c>
      <c r="J24" s="22" t="s">
        <v>93</v>
      </c>
      <c r="K24" s="24" t="s">
        <v>93</v>
      </c>
      <c r="L24" s="28" t="s">
        <v>286</v>
      </c>
      <c r="M24" s="26" t="s">
        <v>286</v>
      </c>
      <c r="N24" s="28" t="s">
        <v>286</v>
      </c>
      <c r="O24" s="26" t="s">
        <v>286</v>
      </c>
      <c r="P24" s="28" t="s">
        <v>286</v>
      </c>
      <c r="Q24" s="26" t="s">
        <v>286</v>
      </c>
      <c r="R24" s="29" t="s">
        <v>100</v>
      </c>
      <c r="S24" s="1">
        <v>24</v>
      </c>
      <c r="U24" s="8" t="s">
        <v>31</v>
      </c>
      <c r="V24" s="15" t="s">
        <v>37</v>
      </c>
      <c r="Y24" s="34"/>
      <c r="Z24" s="34"/>
      <c r="AA24" s="34"/>
      <c r="AB24" s="34"/>
    </row>
    <row r="25" spans="1:28">
      <c r="A25" s="26"/>
      <c r="B25" s="24" t="s">
        <v>109</v>
      </c>
      <c r="C25" s="26" t="s">
        <v>109</v>
      </c>
      <c r="D25" s="28" t="s">
        <v>109</v>
      </c>
      <c r="E25" s="26" t="s">
        <v>110</v>
      </c>
      <c r="F25" s="28" t="s">
        <v>109</v>
      </c>
      <c r="G25" s="26" t="s">
        <v>110</v>
      </c>
      <c r="H25" s="28" t="s">
        <v>109</v>
      </c>
      <c r="I25" s="24" t="s">
        <v>93</v>
      </c>
      <c r="J25" s="22" t="s">
        <v>93</v>
      </c>
      <c r="K25" s="24" t="s">
        <v>93</v>
      </c>
      <c r="L25" s="28" t="s">
        <v>286</v>
      </c>
      <c r="M25" s="26" t="s">
        <v>286</v>
      </c>
      <c r="N25" s="28" t="s">
        <v>286</v>
      </c>
      <c r="O25" s="26" t="s">
        <v>286</v>
      </c>
      <c r="P25" s="28" t="s">
        <v>286</v>
      </c>
      <c r="Q25" s="26" t="s">
        <v>286</v>
      </c>
      <c r="R25" s="29" t="s">
        <v>100</v>
      </c>
      <c r="S25" s="1">
        <v>25</v>
      </c>
      <c r="U25" s="11" t="s">
        <v>30</v>
      </c>
      <c r="V25" s="15" t="s">
        <v>38</v>
      </c>
      <c r="Y25" s="34"/>
      <c r="Z25" s="34"/>
      <c r="AA25" s="34"/>
      <c r="AB25" s="34"/>
    </row>
    <row r="26" spans="1:28">
      <c r="A26" s="26"/>
      <c r="B26" s="24" t="s">
        <v>109</v>
      </c>
      <c r="C26" s="26" t="s">
        <v>109</v>
      </c>
      <c r="D26" s="28" t="s">
        <v>109</v>
      </c>
      <c r="E26" s="26" t="s">
        <v>110</v>
      </c>
      <c r="F26" s="28" t="s">
        <v>109</v>
      </c>
      <c r="G26" s="26" t="s">
        <v>110</v>
      </c>
      <c r="H26" s="28" t="s">
        <v>109</v>
      </c>
      <c r="I26" s="24" t="s">
        <v>93</v>
      </c>
      <c r="J26" s="22" t="s">
        <v>93</v>
      </c>
      <c r="K26" s="24" t="s">
        <v>93</v>
      </c>
      <c r="L26" s="28" t="s">
        <v>286</v>
      </c>
      <c r="M26" s="26" t="s">
        <v>286</v>
      </c>
      <c r="N26" s="28" t="s">
        <v>286</v>
      </c>
      <c r="O26" s="26" t="s">
        <v>286</v>
      </c>
      <c r="P26" s="28" t="s">
        <v>286</v>
      </c>
      <c r="Q26" s="26" t="s">
        <v>286</v>
      </c>
      <c r="R26" s="29" t="s">
        <v>100</v>
      </c>
      <c r="S26" s="1">
        <v>26</v>
      </c>
      <c r="U26" s="11" t="s">
        <v>29</v>
      </c>
      <c r="V26" s="15" t="s">
        <v>39</v>
      </c>
      <c r="Y26" s="34"/>
      <c r="Z26" s="34"/>
      <c r="AA26" s="34"/>
      <c r="AB26" s="34"/>
    </row>
    <row r="27" spans="1:28">
      <c r="A27" s="26"/>
      <c r="B27" s="24" t="s">
        <v>109</v>
      </c>
      <c r="C27" s="26" t="s">
        <v>109</v>
      </c>
      <c r="D27" s="28" t="s">
        <v>109</v>
      </c>
      <c r="E27" s="26" t="s">
        <v>110</v>
      </c>
      <c r="F27" s="28" t="s">
        <v>109</v>
      </c>
      <c r="G27" s="26" t="s">
        <v>110</v>
      </c>
      <c r="H27" s="28" t="s">
        <v>109</v>
      </c>
      <c r="I27" s="24" t="s">
        <v>93</v>
      </c>
      <c r="J27" s="22" t="s">
        <v>93</v>
      </c>
      <c r="K27" s="24" t="s">
        <v>93</v>
      </c>
      <c r="L27" s="28" t="s">
        <v>286</v>
      </c>
      <c r="M27" s="26" t="s">
        <v>286</v>
      </c>
      <c r="N27" s="28" t="s">
        <v>286</v>
      </c>
      <c r="O27" s="26" t="s">
        <v>286</v>
      </c>
      <c r="P27" s="28" t="s">
        <v>286</v>
      </c>
      <c r="Q27" s="26" t="s">
        <v>286</v>
      </c>
      <c r="R27" s="29" t="s">
        <v>100</v>
      </c>
      <c r="S27" s="1">
        <v>27</v>
      </c>
      <c r="V27" s="15" t="s">
        <v>99</v>
      </c>
      <c r="Y27" s="34"/>
      <c r="Z27" s="34"/>
      <c r="AA27" s="34"/>
      <c r="AB27" s="34"/>
    </row>
    <row r="28" spans="1:28">
      <c r="A28" s="26"/>
      <c r="B28" s="24" t="s">
        <v>109</v>
      </c>
      <c r="C28" s="26" t="s">
        <v>109</v>
      </c>
      <c r="D28" s="28" t="s">
        <v>109</v>
      </c>
      <c r="E28" s="26" t="s">
        <v>110</v>
      </c>
      <c r="F28" s="28" t="s">
        <v>109</v>
      </c>
      <c r="G28" s="26" t="s">
        <v>110</v>
      </c>
      <c r="H28" s="28" t="s">
        <v>109</v>
      </c>
      <c r="I28" s="24" t="s">
        <v>93</v>
      </c>
      <c r="J28" s="22" t="s">
        <v>93</v>
      </c>
      <c r="K28" s="24" t="s">
        <v>93</v>
      </c>
      <c r="L28" s="28" t="s">
        <v>286</v>
      </c>
      <c r="M28" s="26" t="s">
        <v>286</v>
      </c>
      <c r="N28" s="28" t="s">
        <v>286</v>
      </c>
      <c r="O28" s="26" t="s">
        <v>286</v>
      </c>
      <c r="P28" s="28" t="s">
        <v>286</v>
      </c>
      <c r="Q28" s="26" t="s">
        <v>286</v>
      </c>
      <c r="R28" s="29" t="s">
        <v>100</v>
      </c>
      <c r="S28" s="1">
        <v>28</v>
      </c>
      <c r="Y28" s="34"/>
      <c r="Z28" s="34"/>
      <c r="AA28" s="34"/>
      <c r="AB28" s="34"/>
    </row>
    <row r="29" spans="1:28">
      <c r="A29" s="26"/>
      <c r="B29" s="24" t="s">
        <v>109</v>
      </c>
      <c r="C29" s="26" t="s">
        <v>109</v>
      </c>
      <c r="D29" s="28" t="s">
        <v>109</v>
      </c>
      <c r="E29" s="26" t="s">
        <v>110</v>
      </c>
      <c r="F29" s="28" t="s">
        <v>109</v>
      </c>
      <c r="G29" s="26" t="s">
        <v>110</v>
      </c>
      <c r="H29" s="28" t="s">
        <v>109</v>
      </c>
      <c r="I29" s="24" t="s">
        <v>93</v>
      </c>
      <c r="J29" s="22" t="s">
        <v>93</v>
      </c>
      <c r="K29" s="24" t="s">
        <v>93</v>
      </c>
      <c r="L29" s="28" t="s">
        <v>286</v>
      </c>
      <c r="M29" s="26" t="s">
        <v>286</v>
      </c>
      <c r="N29" s="28" t="s">
        <v>286</v>
      </c>
      <c r="O29" s="26" t="s">
        <v>286</v>
      </c>
      <c r="P29" s="28" t="s">
        <v>286</v>
      </c>
      <c r="Q29" s="26" t="s">
        <v>286</v>
      </c>
      <c r="R29" s="29" t="s">
        <v>100</v>
      </c>
      <c r="S29" s="1">
        <v>29</v>
      </c>
      <c r="Y29" s="34"/>
      <c r="Z29" s="34"/>
      <c r="AA29" s="34"/>
      <c r="AB29" s="34"/>
    </row>
    <row r="30" spans="1:28">
      <c r="A30" s="26"/>
      <c r="B30" s="24" t="s">
        <v>109</v>
      </c>
      <c r="C30" s="26" t="s">
        <v>109</v>
      </c>
      <c r="D30" s="28" t="s">
        <v>109</v>
      </c>
      <c r="E30" s="26" t="s">
        <v>110</v>
      </c>
      <c r="F30" s="28" t="s">
        <v>109</v>
      </c>
      <c r="G30" s="26" t="s">
        <v>110</v>
      </c>
      <c r="H30" s="28" t="s">
        <v>109</v>
      </c>
      <c r="I30" s="24" t="s">
        <v>93</v>
      </c>
      <c r="J30" s="22" t="s">
        <v>93</v>
      </c>
      <c r="K30" s="24" t="s">
        <v>93</v>
      </c>
      <c r="L30" s="28" t="s">
        <v>286</v>
      </c>
      <c r="M30" s="26" t="s">
        <v>286</v>
      </c>
      <c r="N30" s="28" t="s">
        <v>286</v>
      </c>
      <c r="O30" s="26" t="s">
        <v>286</v>
      </c>
      <c r="P30" s="28" t="s">
        <v>286</v>
      </c>
      <c r="Q30" s="26" t="s">
        <v>286</v>
      </c>
      <c r="R30" s="29" t="s">
        <v>100</v>
      </c>
      <c r="S30" s="1">
        <v>30</v>
      </c>
      <c r="Y30" s="34"/>
      <c r="Z30" s="34"/>
      <c r="AA30" s="34"/>
      <c r="AB30" s="34"/>
    </row>
    <row r="31" spans="1:28">
      <c r="A31" s="26"/>
      <c r="B31" s="24" t="s">
        <v>109</v>
      </c>
      <c r="C31" s="26" t="s">
        <v>109</v>
      </c>
      <c r="D31" s="28" t="s">
        <v>109</v>
      </c>
      <c r="E31" s="26" t="s">
        <v>110</v>
      </c>
      <c r="F31" s="28" t="s">
        <v>109</v>
      </c>
      <c r="G31" s="26" t="s">
        <v>110</v>
      </c>
      <c r="H31" s="28" t="s">
        <v>109</v>
      </c>
      <c r="I31" s="24" t="s">
        <v>93</v>
      </c>
      <c r="J31" s="22" t="s">
        <v>93</v>
      </c>
      <c r="K31" s="24" t="s">
        <v>93</v>
      </c>
      <c r="L31" s="28" t="s">
        <v>286</v>
      </c>
      <c r="M31" s="26" t="s">
        <v>286</v>
      </c>
      <c r="N31" s="28" t="s">
        <v>286</v>
      </c>
      <c r="O31" s="26" t="s">
        <v>286</v>
      </c>
      <c r="P31" s="28" t="s">
        <v>286</v>
      </c>
      <c r="Q31" s="26" t="s">
        <v>286</v>
      </c>
      <c r="R31" s="29" t="s">
        <v>100</v>
      </c>
      <c r="S31" s="1">
        <v>31</v>
      </c>
      <c r="Y31" s="34"/>
      <c r="Z31" s="34"/>
      <c r="AA31" s="34"/>
      <c r="AB31" s="34"/>
    </row>
    <row r="32" spans="1:28">
      <c r="A32" s="26"/>
      <c r="B32" s="24" t="s">
        <v>109</v>
      </c>
      <c r="C32" s="26" t="s">
        <v>109</v>
      </c>
      <c r="D32" s="28" t="s">
        <v>109</v>
      </c>
      <c r="E32" s="26" t="s">
        <v>110</v>
      </c>
      <c r="F32" s="28" t="s">
        <v>109</v>
      </c>
      <c r="G32" s="26" t="s">
        <v>110</v>
      </c>
      <c r="H32" s="28" t="s">
        <v>109</v>
      </c>
      <c r="I32" s="24" t="s">
        <v>93</v>
      </c>
      <c r="J32" s="22" t="s">
        <v>93</v>
      </c>
      <c r="K32" s="24" t="s">
        <v>93</v>
      </c>
      <c r="L32" s="28" t="s">
        <v>286</v>
      </c>
      <c r="M32" s="26" t="s">
        <v>286</v>
      </c>
      <c r="N32" s="28" t="s">
        <v>286</v>
      </c>
      <c r="O32" s="26" t="s">
        <v>286</v>
      </c>
      <c r="P32" s="28" t="s">
        <v>286</v>
      </c>
      <c r="Q32" s="26" t="s">
        <v>286</v>
      </c>
      <c r="R32" s="29" t="s">
        <v>100</v>
      </c>
      <c r="S32" s="1">
        <v>32</v>
      </c>
      <c r="Y32" s="34"/>
      <c r="Z32" s="34"/>
      <c r="AA32" s="34"/>
      <c r="AB32" s="34"/>
    </row>
    <row r="33" spans="1:28">
      <c r="A33" s="26"/>
      <c r="B33" s="24" t="s">
        <v>109</v>
      </c>
      <c r="C33" s="26" t="s">
        <v>109</v>
      </c>
      <c r="D33" s="28" t="s">
        <v>109</v>
      </c>
      <c r="E33" s="26" t="s">
        <v>110</v>
      </c>
      <c r="F33" s="28" t="s">
        <v>109</v>
      </c>
      <c r="G33" s="26" t="s">
        <v>110</v>
      </c>
      <c r="H33" s="28" t="s">
        <v>109</v>
      </c>
      <c r="I33" s="24" t="s">
        <v>93</v>
      </c>
      <c r="J33" s="22" t="s">
        <v>93</v>
      </c>
      <c r="K33" s="24" t="s">
        <v>93</v>
      </c>
      <c r="L33" s="28" t="s">
        <v>286</v>
      </c>
      <c r="M33" s="26" t="s">
        <v>286</v>
      </c>
      <c r="N33" s="28" t="s">
        <v>286</v>
      </c>
      <c r="O33" s="26" t="s">
        <v>286</v>
      </c>
      <c r="P33" s="28" t="s">
        <v>286</v>
      </c>
      <c r="Q33" s="26" t="s">
        <v>286</v>
      </c>
      <c r="R33" s="29" t="s">
        <v>100</v>
      </c>
      <c r="S33" s="1">
        <v>33</v>
      </c>
      <c r="Y33" s="34"/>
      <c r="Z33" s="34"/>
      <c r="AA33" s="34"/>
      <c r="AB33" s="34"/>
    </row>
    <row r="34" spans="1:28">
      <c r="A34" s="26"/>
      <c r="B34" s="24" t="s">
        <v>109</v>
      </c>
      <c r="C34" s="26" t="s">
        <v>109</v>
      </c>
      <c r="D34" s="28" t="s">
        <v>109</v>
      </c>
      <c r="E34" s="26" t="s">
        <v>110</v>
      </c>
      <c r="F34" s="28" t="s">
        <v>109</v>
      </c>
      <c r="G34" s="26" t="s">
        <v>110</v>
      </c>
      <c r="H34" s="28" t="s">
        <v>109</v>
      </c>
      <c r="I34" s="24" t="s">
        <v>93</v>
      </c>
      <c r="J34" s="22" t="s">
        <v>93</v>
      </c>
      <c r="K34" s="24" t="s">
        <v>93</v>
      </c>
      <c r="L34" s="28" t="s">
        <v>286</v>
      </c>
      <c r="M34" s="26" t="s">
        <v>286</v>
      </c>
      <c r="N34" s="28" t="s">
        <v>286</v>
      </c>
      <c r="O34" s="26" t="s">
        <v>286</v>
      </c>
      <c r="P34" s="28" t="s">
        <v>286</v>
      </c>
      <c r="Q34" s="26" t="s">
        <v>286</v>
      </c>
      <c r="R34" s="29" t="s">
        <v>100</v>
      </c>
      <c r="S34" s="1">
        <v>34</v>
      </c>
      <c r="Y34" s="34"/>
      <c r="Z34" s="34"/>
      <c r="AA34" s="34"/>
      <c r="AB34" s="34"/>
    </row>
    <row r="35" spans="1:28">
      <c r="A35" s="26"/>
      <c r="B35" s="24" t="s">
        <v>109</v>
      </c>
      <c r="C35" s="26" t="s">
        <v>109</v>
      </c>
      <c r="D35" s="28" t="s">
        <v>109</v>
      </c>
      <c r="E35" s="26" t="s">
        <v>110</v>
      </c>
      <c r="F35" s="28" t="s">
        <v>109</v>
      </c>
      <c r="G35" s="26" t="s">
        <v>110</v>
      </c>
      <c r="H35" s="28" t="s">
        <v>109</v>
      </c>
      <c r="I35" s="24" t="s">
        <v>93</v>
      </c>
      <c r="J35" s="22" t="s">
        <v>93</v>
      </c>
      <c r="K35" s="24" t="s">
        <v>93</v>
      </c>
      <c r="L35" s="28" t="s">
        <v>286</v>
      </c>
      <c r="M35" s="26" t="s">
        <v>286</v>
      </c>
      <c r="N35" s="28" t="s">
        <v>286</v>
      </c>
      <c r="O35" s="26" t="s">
        <v>286</v>
      </c>
      <c r="P35" s="28" t="s">
        <v>286</v>
      </c>
      <c r="Q35" s="26" t="s">
        <v>286</v>
      </c>
      <c r="R35" s="29" t="s">
        <v>100</v>
      </c>
      <c r="S35" s="1">
        <v>35</v>
      </c>
      <c r="Y35" s="34"/>
      <c r="Z35" s="34"/>
      <c r="AA35" s="34"/>
      <c r="AB35" s="34"/>
    </row>
    <row r="36" spans="1:28">
      <c r="A36" s="26"/>
      <c r="B36" s="24" t="s">
        <v>109</v>
      </c>
      <c r="C36" s="26" t="s">
        <v>109</v>
      </c>
      <c r="D36" s="28" t="s">
        <v>109</v>
      </c>
      <c r="E36" s="26" t="s">
        <v>110</v>
      </c>
      <c r="F36" s="28" t="s">
        <v>109</v>
      </c>
      <c r="G36" s="26" t="s">
        <v>110</v>
      </c>
      <c r="H36" s="28" t="s">
        <v>109</v>
      </c>
      <c r="I36" s="24" t="s">
        <v>93</v>
      </c>
      <c r="J36" s="22" t="s">
        <v>93</v>
      </c>
      <c r="K36" s="24" t="s">
        <v>93</v>
      </c>
      <c r="L36" s="28" t="s">
        <v>286</v>
      </c>
      <c r="M36" s="26" t="s">
        <v>286</v>
      </c>
      <c r="N36" s="28" t="s">
        <v>286</v>
      </c>
      <c r="O36" s="26" t="s">
        <v>286</v>
      </c>
      <c r="P36" s="28" t="s">
        <v>286</v>
      </c>
      <c r="Q36" s="26" t="s">
        <v>286</v>
      </c>
      <c r="R36" s="29" t="s">
        <v>100</v>
      </c>
      <c r="S36" s="1">
        <v>36</v>
      </c>
      <c r="Y36" s="34"/>
      <c r="Z36" s="34"/>
      <c r="AA36" s="34"/>
      <c r="AB36" s="34"/>
    </row>
    <row r="37" spans="1:28">
      <c r="A37" s="26"/>
      <c r="B37" s="24" t="s">
        <v>109</v>
      </c>
      <c r="C37" s="26" t="s">
        <v>109</v>
      </c>
      <c r="D37" s="28" t="s">
        <v>109</v>
      </c>
      <c r="E37" s="26" t="s">
        <v>110</v>
      </c>
      <c r="F37" s="28" t="s">
        <v>109</v>
      </c>
      <c r="G37" s="26" t="s">
        <v>110</v>
      </c>
      <c r="H37" s="28" t="s">
        <v>109</v>
      </c>
      <c r="I37" s="24" t="s">
        <v>93</v>
      </c>
      <c r="J37" s="22" t="s">
        <v>93</v>
      </c>
      <c r="K37" s="24" t="s">
        <v>93</v>
      </c>
      <c r="L37" s="28" t="s">
        <v>286</v>
      </c>
      <c r="M37" s="26" t="s">
        <v>286</v>
      </c>
      <c r="N37" s="28" t="s">
        <v>286</v>
      </c>
      <c r="O37" s="26" t="s">
        <v>286</v>
      </c>
      <c r="P37" s="28" t="s">
        <v>286</v>
      </c>
      <c r="Q37" s="26" t="s">
        <v>286</v>
      </c>
      <c r="R37" s="29" t="s">
        <v>100</v>
      </c>
      <c r="S37" s="1">
        <v>37</v>
      </c>
      <c r="Y37" s="34"/>
      <c r="Z37" s="34"/>
      <c r="AA37" s="34"/>
      <c r="AB37" s="34"/>
    </row>
    <row r="38" spans="1:28">
      <c r="A38" s="26"/>
      <c r="B38" s="24" t="s">
        <v>109</v>
      </c>
      <c r="C38" s="26" t="s">
        <v>109</v>
      </c>
      <c r="D38" s="28" t="s">
        <v>109</v>
      </c>
      <c r="E38" s="26" t="s">
        <v>110</v>
      </c>
      <c r="F38" s="28" t="s">
        <v>109</v>
      </c>
      <c r="G38" s="26" t="s">
        <v>110</v>
      </c>
      <c r="H38" s="28" t="s">
        <v>109</v>
      </c>
      <c r="I38" s="24" t="s">
        <v>93</v>
      </c>
      <c r="J38" s="22" t="s">
        <v>93</v>
      </c>
      <c r="K38" s="24" t="s">
        <v>93</v>
      </c>
      <c r="L38" s="28" t="s">
        <v>286</v>
      </c>
      <c r="M38" s="26" t="s">
        <v>286</v>
      </c>
      <c r="N38" s="28" t="s">
        <v>286</v>
      </c>
      <c r="O38" s="26" t="s">
        <v>286</v>
      </c>
      <c r="P38" s="28" t="s">
        <v>286</v>
      </c>
      <c r="Q38" s="26" t="s">
        <v>286</v>
      </c>
      <c r="R38" s="29" t="s">
        <v>100</v>
      </c>
      <c r="S38" s="1">
        <v>38</v>
      </c>
      <c r="Y38" s="34"/>
      <c r="Z38" s="34"/>
      <c r="AA38" s="34"/>
      <c r="AB38" s="34"/>
    </row>
    <row r="39" spans="1:28">
      <c r="A39" s="26"/>
      <c r="B39" s="24" t="s">
        <v>109</v>
      </c>
      <c r="C39" s="26" t="s">
        <v>109</v>
      </c>
      <c r="D39" s="28" t="s">
        <v>109</v>
      </c>
      <c r="E39" s="26" t="s">
        <v>110</v>
      </c>
      <c r="F39" s="28" t="s">
        <v>109</v>
      </c>
      <c r="G39" s="26" t="s">
        <v>110</v>
      </c>
      <c r="H39" s="28" t="s">
        <v>109</v>
      </c>
      <c r="I39" s="24" t="s">
        <v>93</v>
      </c>
      <c r="J39" s="22" t="s">
        <v>93</v>
      </c>
      <c r="K39" s="24" t="s">
        <v>93</v>
      </c>
      <c r="L39" s="28" t="s">
        <v>286</v>
      </c>
      <c r="M39" s="26" t="s">
        <v>286</v>
      </c>
      <c r="N39" s="28" t="s">
        <v>286</v>
      </c>
      <c r="O39" s="26" t="s">
        <v>286</v>
      </c>
      <c r="P39" s="28" t="s">
        <v>286</v>
      </c>
      <c r="Q39" s="26" t="s">
        <v>286</v>
      </c>
      <c r="R39" s="29" t="s">
        <v>100</v>
      </c>
      <c r="S39" s="1">
        <v>39</v>
      </c>
      <c r="Y39" s="34"/>
      <c r="Z39" s="34"/>
      <c r="AA39" s="34"/>
      <c r="AB39" s="34"/>
    </row>
    <row r="40" spans="1:28">
      <c r="A40" s="26"/>
      <c r="B40" s="24" t="s">
        <v>109</v>
      </c>
      <c r="C40" s="26" t="s">
        <v>109</v>
      </c>
      <c r="D40" s="28" t="s">
        <v>109</v>
      </c>
      <c r="E40" s="26" t="s">
        <v>110</v>
      </c>
      <c r="F40" s="28" t="s">
        <v>109</v>
      </c>
      <c r="G40" s="26" t="s">
        <v>110</v>
      </c>
      <c r="H40" s="28" t="s">
        <v>109</v>
      </c>
      <c r="I40" s="24" t="s">
        <v>93</v>
      </c>
      <c r="J40" s="22" t="s">
        <v>93</v>
      </c>
      <c r="K40" s="24" t="s">
        <v>93</v>
      </c>
      <c r="L40" s="28" t="s">
        <v>286</v>
      </c>
      <c r="M40" s="26" t="s">
        <v>286</v>
      </c>
      <c r="N40" s="28" t="s">
        <v>286</v>
      </c>
      <c r="O40" s="26" t="s">
        <v>286</v>
      </c>
      <c r="P40" s="28" t="s">
        <v>286</v>
      </c>
      <c r="Q40" s="26" t="s">
        <v>286</v>
      </c>
      <c r="R40" s="29" t="s">
        <v>100</v>
      </c>
      <c r="S40" s="1">
        <v>40</v>
      </c>
      <c r="Y40" s="34"/>
      <c r="Z40" s="34"/>
      <c r="AA40" s="34"/>
      <c r="AB40" s="34"/>
    </row>
    <row r="41" spans="1:28">
      <c r="A41" s="26"/>
      <c r="B41" s="24" t="s">
        <v>109</v>
      </c>
      <c r="C41" s="26" t="s">
        <v>109</v>
      </c>
      <c r="D41" s="28" t="s">
        <v>109</v>
      </c>
      <c r="E41" s="26" t="s">
        <v>110</v>
      </c>
      <c r="F41" s="28" t="s">
        <v>109</v>
      </c>
      <c r="G41" s="26" t="s">
        <v>110</v>
      </c>
      <c r="H41" s="28" t="s">
        <v>109</v>
      </c>
      <c r="I41" s="24" t="s">
        <v>93</v>
      </c>
      <c r="J41" s="22" t="s">
        <v>93</v>
      </c>
      <c r="K41" s="24" t="s">
        <v>93</v>
      </c>
      <c r="L41" s="28" t="s">
        <v>286</v>
      </c>
      <c r="M41" s="26" t="s">
        <v>286</v>
      </c>
      <c r="N41" s="28" t="s">
        <v>286</v>
      </c>
      <c r="O41" s="26" t="s">
        <v>286</v>
      </c>
      <c r="P41" s="28" t="s">
        <v>286</v>
      </c>
      <c r="Q41" s="26" t="s">
        <v>286</v>
      </c>
      <c r="R41" s="29" t="s">
        <v>100</v>
      </c>
      <c r="S41" s="1">
        <v>41</v>
      </c>
    </row>
    <row r="42" spans="1:28">
      <c r="A42" s="26"/>
      <c r="B42" s="24" t="s">
        <v>109</v>
      </c>
      <c r="C42" s="26" t="s">
        <v>109</v>
      </c>
      <c r="D42" s="28" t="s">
        <v>109</v>
      </c>
      <c r="E42" s="26" t="s">
        <v>110</v>
      </c>
      <c r="F42" s="28" t="s">
        <v>109</v>
      </c>
      <c r="G42" s="26" t="s">
        <v>110</v>
      </c>
      <c r="H42" s="28" t="s">
        <v>109</v>
      </c>
      <c r="I42" s="24" t="s">
        <v>93</v>
      </c>
      <c r="J42" s="22" t="s">
        <v>93</v>
      </c>
      <c r="K42" s="24" t="s">
        <v>93</v>
      </c>
      <c r="L42" s="28" t="s">
        <v>286</v>
      </c>
      <c r="M42" s="26" t="s">
        <v>286</v>
      </c>
      <c r="N42" s="28" t="s">
        <v>286</v>
      </c>
      <c r="O42" s="26" t="s">
        <v>286</v>
      </c>
      <c r="P42" s="28" t="s">
        <v>286</v>
      </c>
      <c r="Q42" s="26" t="s">
        <v>286</v>
      </c>
      <c r="R42" s="29" t="s">
        <v>100</v>
      </c>
      <c r="S42" s="1">
        <v>42</v>
      </c>
    </row>
    <row r="43" spans="1:28">
      <c r="A43" s="26"/>
      <c r="B43" s="24" t="s">
        <v>109</v>
      </c>
      <c r="C43" s="26" t="s">
        <v>109</v>
      </c>
      <c r="D43" s="28" t="s">
        <v>109</v>
      </c>
      <c r="E43" s="26" t="s">
        <v>110</v>
      </c>
      <c r="F43" s="28" t="s">
        <v>109</v>
      </c>
      <c r="G43" s="26" t="s">
        <v>110</v>
      </c>
      <c r="H43" s="28" t="s">
        <v>109</v>
      </c>
      <c r="I43" s="24" t="s">
        <v>93</v>
      </c>
      <c r="J43" s="22" t="s">
        <v>93</v>
      </c>
      <c r="K43" s="24" t="s">
        <v>93</v>
      </c>
      <c r="L43" s="28" t="s">
        <v>286</v>
      </c>
      <c r="M43" s="26" t="s">
        <v>286</v>
      </c>
      <c r="N43" s="28" t="s">
        <v>286</v>
      </c>
      <c r="O43" s="26" t="s">
        <v>286</v>
      </c>
      <c r="P43" s="28" t="s">
        <v>286</v>
      </c>
      <c r="Q43" s="26" t="s">
        <v>286</v>
      </c>
      <c r="R43" s="29" t="s">
        <v>100</v>
      </c>
      <c r="S43" s="1">
        <v>43</v>
      </c>
    </row>
    <row r="44" spans="1:28">
      <c r="A44" s="26"/>
      <c r="B44" s="24" t="s">
        <v>109</v>
      </c>
      <c r="C44" s="26" t="s">
        <v>109</v>
      </c>
      <c r="D44" s="28" t="s">
        <v>109</v>
      </c>
      <c r="E44" s="26" t="s">
        <v>110</v>
      </c>
      <c r="F44" s="28" t="s">
        <v>109</v>
      </c>
      <c r="G44" s="26" t="s">
        <v>110</v>
      </c>
      <c r="H44" s="28" t="s">
        <v>109</v>
      </c>
      <c r="I44" s="24" t="s">
        <v>93</v>
      </c>
      <c r="J44" s="22" t="s">
        <v>93</v>
      </c>
      <c r="K44" s="24" t="s">
        <v>93</v>
      </c>
      <c r="L44" s="28" t="s">
        <v>286</v>
      </c>
      <c r="M44" s="26" t="s">
        <v>286</v>
      </c>
      <c r="N44" s="28" t="s">
        <v>286</v>
      </c>
      <c r="O44" s="26" t="s">
        <v>286</v>
      </c>
      <c r="P44" s="28" t="s">
        <v>286</v>
      </c>
      <c r="Q44" s="26" t="s">
        <v>286</v>
      </c>
      <c r="R44" s="29" t="s">
        <v>100</v>
      </c>
      <c r="S44" s="1">
        <v>44</v>
      </c>
    </row>
    <row r="45" spans="1:28">
      <c r="A45" s="26"/>
      <c r="B45" s="24" t="s">
        <v>109</v>
      </c>
      <c r="C45" s="26" t="s">
        <v>109</v>
      </c>
      <c r="D45" s="28" t="s">
        <v>109</v>
      </c>
      <c r="E45" s="26" t="s">
        <v>110</v>
      </c>
      <c r="F45" s="28" t="s">
        <v>109</v>
      </c>
      <c r="G45" s="26" t="s">
        <v>110</v>
      </c>
      <c r="H45" s="28" t="s">
        <v>109</v>
      </c>
      <c r="I45" s="24" t="s">
        <v>93</v>
      </c>
      <c r="J45" s="22" t="s">
        <v>93</v>
      </c>
      <c r="K45" s="24" t="s">
        <v>93</v>
      </c>
      <c r="L45" s="28" t="s">
        <v>286</v>
      </c>
      <c r="M45" s="26" t="s">
        <v>286</v>
      </c>
      <c r="N45" s="28" t="s">
        <v>286</v>
      </c>
      <c r="O45" s="26" t="s">
        <v>286</v>
      </c>
      <c r="P45" s="28" t="s">
        <v>286</v>
      </c>
      <c r="Q45" s="26" t="s">
        <v>286</v>
      </c>
      <c r="R45" s="29" t="s">
        <v>100</v>
      </c>
      <c r="S45" s="1">
        <v>45</v>
      </c>
    </row>
    <row r="46" spans="1:28">
      <c r="A46" s="26"/>
      <c r="B46" s="24" t="s">
        <v>109</v>
      </c>
      <c r="C46" s="26" t="s">
        <v>109</v>
      </c>
      <c r="D46" s="28" t="s">
        <v>109</v>
      </c>
      <c r="E46" s="26" t="s">
        <v>110</v>
      </c>
      <c r="F46" s="28" t="s">
        <v>109</v>
      </c>
      <c r="G46" s="26" t="s">
        <v>110</v>
      </c>
      <c r="H46" s="28" t="s">
        <v>109</v>
      </c>
      <c r="I46" s="24" t="s">
        <v>93</v>
      </c>
      <c r="J46" s="22" t="s">
        <v>93</v>
      </c>
      <c r="K46" s="24" t="s">
        <v>93</v>
      </c>
      <c r="L46" s="28" t="s">
        <v>286</v>
      </c>
      <c r="M46" s="26" t="s">
        <v>286</v>
      </c>
      <c r="N46" s="28" t="s">
        <v>286</v>
      </c>
      <c r="O46" s="26" t="s">
        <v>286</v>
      </c>
      <c r="P46" s="28" t="s">
        <v>286</v>
      </c>
      <c r="Q46" s="26" t="s">
        <v>286</v>
      </c>
      <c r="R46" s="29" t="s">
        <v>100</v>
      </c>
      <c r="S46" s="1">
        <v>46</v>
      </c>
    </row>
    <row r="47" spans="1:28">
      <c r="A47" s="26"/>
      <c r="B47" s="24" t="s">
        <v>109</v>
      </c>
      <c r="C47" s="26" t="s">
        <v>109</v>
      </c>
      <c r="D47" s="28" t="s">
        <v>109</v>
      </c>
      <c r="E47" s="26" t="s">
        <v>110</v>
      </c>
      <c r="F47" s="28" t="s">
        <v>109</v>
      </c>
      <c r="G47" s="26" t="s">
        <v>110</v>
      </c>
      <c r="H47" s="28" t="s">
        <v>109</v>
      </c>
      <c r="I47" s="24" t="s">
        <v>93</v>
      </c>
      <c r="J47" s="22" t="s">
        <v>93</v>
      </c>
      <c r="K47" s="24" t="s">
        <v>93</v>
      </c>
      <c r="L47" s="28" t="s">
        <v>286</v>
      </c>
      <c r="M47" s="26" t="s">
        <v>286</v>
      </c>
      <c r="N47" s="28" t="s">
        <v>286</v>
      </c>
      <c r="O47" s="26" t="s">
        <v>286</v>
      </c>
      <c r="P47" s="28" t="s">
        <v>286</v>
      </c>
      <c r="Q47" s="26" t="s">
        <v>286</v>
      </c>
      <c r="R47" s="29" t="s">
        <v>100</v>
      </c>
      <c r="S47" s="1">
        <v>47</v>
      </c>
    </row>
    <row r="48" spans="1:28">
      <c r="A48" s="26"/>
      <c r="B48" s="24" t="s">
        <v>109</v>
      </c>
      <c r="C48" s="26" t="s">
        <v>109</v>
      </c>
      <c r="D48" s="28" t="s">
        <v>109</v>
      </c>
      <c r="E48" s="26" t="s">
        <v>110</v>
      </c>
      <c r="F48" s="28" t="s">
        <v>109</v>
      </c>
      <c r="G48" s="26" t="s">
        <v>110</v>
      </c>
      <c r="H48" s="28" t="s">
        <v>109</v>
      </c>
      <c r="I48" s="24" t="s">
        <v>93</v>
      </c>
      <c r="J48" s="22" t="s">
        <v>93</v>
      </c>
      <c r="K48" s="24" t="s">
        <v>93</v>
      </c>
      <c r="L48" s="28" t="s">
        <v>286</v>
      </c>
      <c r="M48" s="26" t="s">
        <v>286</v>
      </c>
      <c r="N48" s="28" t="s">
        <v>286</v>
      </c>
      <c r="O48" s="26" t="s">
        <v>286</v>
      </c>
      <c r="P48" s="28" t="s">
        <v>286</v>
      </c>
      <c r="Q48" s="26" t="s">
        <v>286</v>
      </c>
      <c r="R48" s="29" t="s">
        <v>100</v>
      </c>
      <c r="S48" s="1">
        <v>48</v>
      </c>
    </row>
    <row r="49" spans="1:19">
      <c r="A49" s="26"/>
      <c r="B49" s="24" t="s">
        <v>109</v>
      </c>
      <c r="C49" s="26" t="s">
        <v>109</v>
      </c>
      <c r="D49" s="28" t="s">
        <v>109</v>
      </c>
      <c r="E49" s="26" t="s">
        <v>110</v>
      </c>
      <c r="F49" s="28" t="s">
        <v>109</v>
      </c>
      <c r="G49" s="26" t="s">
        <v>110</v>
      </c>
      <c r="H49" s="28" t="s">
        <v>109</v>
      </c>
      <c r="I49" s="24" t="s">
        <v>93</v>
      </c>
      <c r="J49" s="22" t="s">
        <v>93</v>
      </c>
      <c r="K49" s="24" t="s">
        <v>93</v>
      </c>
      <c r="L49" s="28" t="s">
        <v>286</v>
      </c>
      <c r="M49" s="26" t="s">
        <v>286</v>
      </c>
      <c r="N49" s="28" t="s">
        <v>286</v>
      </c>
      <c r="O49" s="26" t="s">
        <v>286</v>
      </c>
      <c r="P49" s="28" t="s">
        <v>286</v>
      </c>
      <c r="Q49" s="26" t="s">
        <v>286</v>
      </c>
      <c r="R49" s="29" t="s">
        <v>100</v>
      </c>
      <c r="S49" s="1">
        <v>49</v>
      </c>
    </row>
    <row r="50" spans="1:19">
      <c r="A50" s="26"/>
      <c r="B50" s="24" t="s">
        <v>109</v>
      </c>
      <c r="C50" s="26" t="s">
        <v>109</v>
      </c>
      <c r="D50" s="28" t="s">
        <v>109</v>
      </c>
      <c r="E50" s="26" t="s">
        <v>110</v>
      </c>
      <c r="F50" s="28" t="s">
        <v>109</v>
      </c>
      <c r="G50" s="26" t="s">
        <v>110</v>
      </c>
      <c r="H50" s="28" t="s">
        <v>109</v>
      </c>
      <c r="I50" s="24" t="s">
        <v>93</v>
      </c>
      <c r="J50" s="22" t="s">
        <v>93</v>
      </c>
      <c r="K50" s="24" t="s">
        <v>93</v>
      </c>
      <c r="L50" s="28" t="s">
        <v>286</v>
      </c>
      <c r="M50" s="26" t="s">
        <v>286</v>
      </c>
      <c r="N50" s="28" t="s">
        <v>286</v>
      </c>
      <c r="O50" s="26" t="s">
        <v>286</v>
      </c>
      <c r="P50" s="28" t="s">
        <v>286</v>
      </c>
      <c r="Q50" s="26" t="s">
        <v>286</v>
      </c>
      <c r="R50" s="29" t="s">
        <v>100</v>
      </c>
      <c r="S50" s="1">
        <v>50</v>
      </c>
    </row>
    <row r="51" spans="1:19">
      <c r="A51" s="26"/>
      <c r="B51" s="24" t="s">
        <v>109</v>
      </c>
      <c r="C51" s="26" t="s">
        <v>109</v>
      </c>
      <c r="D51" s="28" t="s">
        <v>109</v>
      </c>
      <c r="E51" s="26" t="s">
        <v>110</v>
      </c>
      <c r="F51" s="28" t="s">
        <v>109</v>
      </c>
      <c r="G51" s="26" t="s">
        <v>110</v>
      </c>
      <c r="H51" s="28" t="s">
        <v>109</v>
      </c>
      <c r="I51" s="24" t="s">
        <v>93</v>
      </c>
      <c r="J51" s="22" t="s">
        <v>93</v>
      </c>
      <c r="K51" s="24" t="s">
        <v>93</v>
      </c>
      <c r="L51" s="28" t="s">
        <v>286</v>
      </c>
      <c r="M51" s="26" t="s">
        <v>286</v>
      </c>
      <c r="N51" s="28" t="s">
        <v>286</v>
      </c>
      <c r="O51" s="26" t="s">
        <v>286</v>
      </c>
      <c r="P51" s="28" t="s">
        <v>286</v>
      </c>
      <c r="Q51" s="26" t="s">
        <v>286</v>
      </c>
      <c r="R51" s="29" t="s">
        <v>100</v>
      </c>
      <c r="S51" s="1">
        <v>51</v>
      </c>
    </row>
    <row r="52" spans="1:19">
      <c r="A52" s="26"/>
      <c r="B52" s="24" t="s">
        <v>109</v>
      </c>
      <c r="C52" s="26" t="s">
        <v>109</v>
      </c>
      <c r="D52" s="28" t="s">
        <v>109</v>
      </c>
      <c r="E52" s="26" t="s">
        <v>110</v>
      </c>
      <c r="F52" s="28" t="s">
        <v>109</v>
      </c>
      <c r="G52" s="26" t="s">
        <v>110</v>
      </c>
      <c r="H52" s="28" t="s">
        <v>109</v>
      </c>
      <c r="I52" s="24" t="s">
        <v>93</v>
      </c>
      <c r="J52" s="22" t="s">
        <v>93</v>
      </c>
      <c r="K52" s="24" t="s">
        <v>93</v>
      </c>
      <c r="L52" s="28" t="s">
        <v>286</v>
      </c>
      <c r="M52" s="26" t="s">
        <v>286</v>
      </c>
      <c r="N52" s="28" t="s">
        <v>286</v>
      </c>
      <c r="O52" s="26" t="s">
        <v>286</v>
      </c>
      <c r="P52" s="28" t="s">
        <v>286</v>
      </c>
      <c r="Q52" s="26" t="s">
        <v>286</v>
      </c>
      <c r="R52" s="29" t="s">
        <v>100</v>
      </c>
      <c r="S52" s="1">
        <v>52</v>
      </c>
    </row>
    <row r="53" spans="1:19">
      <c r="A53" s="26"/>
      <c r="B53" s="24" t="s">
        <v>109</v>
      </c>
      <c r="C53" s="26" t="s">
        <v>109</v>
      </c>
      <c r="D53" s="28" t="s">
        <v>109</v>
      </c>
      <c r="E53" s="26" t="s">
        <v>110</v>
      </c>
      <c r="F53" s="28" t="s">
        <v>109</v>
      </c>
      <c r="G53" s="26" t="s">
        <v>110</v>
      </c>
      <c r="H53" s="28" t="s">
        <v>109</v>
      </c>
      <c r="I53" s="24" t="s">
        <v>93</v>
      </c>
      <c r="J53" s="22" t="s">
        <v>93</v>
      </c>
      <c r="K53" s="24" t="s">
        <v>93</v>
      </c>
      <c r="L53" s="28" t="s">
        <v>286</v>
      </c>
      <c r="M53" s="26" t="s">
        <v>286</v>
      </c>
      <c r="N53" s="28" t="s">
        <v>286</v>
      </c>
      <c r="O53" s="26" t="s">
        <v>286</v>
      </c>
      <c r="P53" s="28" t="s">
        <v>286</v>
      </c>
      <c r="Q53" s="26" t="s">
        <v>286</v>
      </c>
      <c r="R53" s="29" t="s">
        <v>100</v>
      </c>
      <c r="S53" s="1">
        <v>53</v>
      </c>
    </row>
    <row r="54" spans="1:19">
      <c r="A54" s="26"/>
      <c r="B54" s="24" t="s">
        <v>109</v>
      </c>
      <c r="C54" s="26" t="s">
        <v>109</v>
      </c>
      <c r="D54" s="28" t="s">
        <v>109</v>
      </c>
      <c r="E54" s="26" t="s">
        <v>110</v>
      </c>
      <c r="F54" s="28" t="s">
        <v>109</v>
      </c>
      <c r="G54" s="26" t="s">
        <v>110</v>
      </c>
      <c r="H54" s="28" t="s">
        <v>109</v>
      </c>
      <c r="I54" s="24" t="s">
        <v>93</v>
      </c>
      <c r="J54" s="22" t="s">
        <v>93</v>
      </c>
      <c r="K54" s="24" t="s">
        <v>93</v>
      </c>
      <c r="L54" s="28" t="s">
        <v>286</v>
      </c>
      <c r="M54" s="26" t="s">
        <v>286</v>
      </c>
      <c r="N54" s="28" t="s">
        <v>286</v>
      </c>
      <c r="O54" s="26" t="s">
        <v>286</v>
      </c>
      <c r="P54" s="28" t="s">
        <v>286</v>
      </c>
      <c r="Q54" s="26" t="s">
        <v>286</v>
      </c>
      <c r="R54" s="29" t="s">
        <v>100</v>
      </c>
      <c r="S54" s="1">
        <v>54</v>
      </c>
    </row>
    <row r="55" spans="1:19">
      <c r="A55" s="26"/>
      <c r="B55" s="24" t="s">
        <v>109</v>
      </c>
      <c r="C55" s="26" t="s">
        <v>109</v>
      </c>
      <c r="D55" s="28" t="s">
        <v>109</v>
      </c>
      <c r="E55" s="26" t="s">
        <v>110</v>
      </c>
      <c r="F55" s="28" t="s">
        <v>109</v>
      </c>
      <c r="G55" s="26" t="s">
        <v>110</v>
      </c>
      <c r="H55" s="28" t="s">
        <v>109</v>
      </c>
      <c r="I55" s="24" t="s">
        <v>93</v>
      </c>
      <c r="J55" s="22" t="s">
        <v>93</v>
      </c>
      <c r="K55" s="24" t="s">
        <v>93</v>
      </c>
      <c r="L55" s="28" t="s">
        <v>286</v>
      </c>
      <c r="M55" s="26" t="s">
        <v>286</v>
      </c>
      <c r="N55" s="28" t="s">
        <v>286</v>
      </c>
      <c r="O55" s="26" t="s">
        <v>286</v>
      </c>
      <c r="P55" s="28" t="s">
        <v>286</v>
      </c>
      <c r="Q55" s="26" t="s">
        <v>286</v>
      </c>
      <c r="R55" s="29" t="s">
        <v>100</v>
      </c>
      <c r="S55" s="1">
        <v>55</v>
      </c>
    </row>
    <row r="56" spans="1:19">
      <c r="A56" s="26"/>
      <c r="B56" s="24" t="s">
        <v>109</v>
      </c>
      <c r="C56" s="26" t="s">
        <v>109</v>
      </c>
      <c r="D56" s="28" t="s">
        <v>109</v>
      </c>
      <c r="E56" s="26" t="s">
        <v>110</v>
      </c>
      <c r="F56" s="28" t="s">
        <v>109</v>
      </c>
      <c r="G56" s="26" t="s">
        <v>110</v>
      </c>
      <c r="H56" s="28" t="s">
        <v>109</v>
      </c>
      <c r="I56" s="24" t="s">
        <v>93</v>
      </c>
      <c r="J56" s="22" t="s">
        <v>93</v>
      </c>
      <c r="K56" s="24" t="s">
        <v>93</v>
      </c>
      <c r="L56" s="28" t="s">
        <v>286</v>
      </c>
      <c r="M56" s="26" t="s">
        <v>286</v>
      </c>
      <c r="N56" s="28" t="s">
        <v>286</v>
      </c>
      <c r="O56" s="26" t="s">
        <v>286</v>
      </c>
      <c r="P56" s="28" t="s">
        <v>286</v>
      </c>
      <c r="Q56" s="26" t="s">
        <v>286</v>
      </c>
      <c r="R56" s="29" t="s">
        <v>100</v>
      </c>
      <c r="S56" s="1">
        <v>56</v>
      </c>
    </row>
    <row r="57" spans="1:19">
      <c r="A57" s="26"/>
      <c r="B57" s="24" t="s">
        <v>109</v>
      </c>
      <c r="C57" s="26" t="s">
        <v>109</v>
      </c>
      <c r="D57" s="28" t="s">
        <v>109</v>
      </c>
      <c r="E57" s="26" t="s">
        <v>110</v>
      </c>
      <c r="F57" s="28" t="s">
        <v>109</v>
      </c>
      <c r="G57" s="26" t="s">
        <v>110</v>
      </c>
      <c r="H57" s="28" t="s">
        <v>109</v>
      </c>
      <c r="I57" s="24" t="s">
        <v>93</v>
      </c>
      <c r="J57" s="22" t="s">
        <v>93</v>
      </c>
      <c r="K57" s="24" t="s">
        <v>93</v>
      </c>
      <c r="L57" s="28" t="s">
        <v>286</v>
      </c>
      <c r="M57" s="26" t="s">
        <v>286</v>
      </c>
      <c r="N57" s="28" t="s">
        <v>286</v>
      </c>
      <c r="O57" s="26" t="s">
        <v>286</v>
      </c>
      <c r="P57" s="28" t="s">
        <v>286</v>
      </c>
      <c r="Q57" s="26" t="s">
        <v>286</v>
      </c>
      <c r="R57" s="29" t="s">
        <v>100</v>
      </c>
      <c r="S57" s="1">
        <v>57</v>
      </c>
    </row>
    <row r="58" spans="1:19">
      <c r="A58" s="26"/>
      <c r="B58" s="24" t="s">
        <v>109</v>
      </c>
      <c r="C58" s="26" t="s">
        <v>109</v>
      </c>
      <c r="D58" s="28" t="s">
        <v>109</v>
      </c>
      <c r="E58" s="26" t="s">
        <v>110</v>
      </c>
      <c r="F58" s="28" t="s">
        <v>109</v>
      </c>
      <c r="G58" s="26" t="s">
        <v>110</v>
      </c>
      <c r="H58" s="28" t="s">
        <v>109</v>
      </c>
      <c r="I58" s="24" t="s">
        <v>93</v>
      </c>
      <c r="J58" s="22" t="s">
        <v>93</v>
      </c>
      <c r="K58" s="24" t="s">
        <v>93</v>
      </c>
      <c r="L58" s="28" t="s">
        <v>286</v>
      </c>
      <c r="M58" s="26" t="s">
        <v>286</v>
      </c>
      <c r="N58" s="28" t="s">
        <v>286</v>
      </c>
      <c r="O58" s="26" t="s">
        <v>286</v>
      </c>
      <c r="P58" s="28" t="s">
        <v>286</v>
      </c>
      <c r="Q58" s="26" t="s">
        <v>286</v>
      </c>
      <c r="R58" s="29" t="s">
        <v>100</v>
      </c>
      <c r="S58" s="1">
        <v>58</v>
      </c>
    </row>
    <row r="59" spans="1:19">
      <c r="A59" s="26"/>
      <c r="B59" s="24" t="s">
        <v>109</v>
      </c>
      <c r="C59" s="26" t="s">
        <v>109</v>
      </c>
      <c r="D59" s="28" t="s">
        <v>109</v>
      </c>
      <c r="E59" s="26" t="s">
        <v>110</v>
      </c>
      <c r="F59" s="28" t="s">
        <v>109</v>
      </c>
      <c r="G59" s="26" t="s">
        <v>110</v>
      </c>
      <c r="H59" s="28" t="s">
        <v>109</v>
      </c>
      <c r="I59" s="24" t="s">
        <v>93</v>
      </c>
      <c r="J59" s="22" t="s">
        <v>93</v>
      </c>
      <c r="K59" s="24" t="s">
        <v>93</v>
      </c>
      <c r="L59" s="28" t="s">
        <v>286</v>
      </c>
      <c r="M59" s="26" t="s">
        <v>286</v>
      </c>
      <c r="N59" s="28" t="s">
        <v>286</v>
      </c>
      <c r="O59" s="26" t="s">
        <v>286</v>
      </c>
      <c r="P59" s="28" t="s">
        <v>286</v>
      </c>
      <c r="Q59" s="26" t="s">
        <v>286</v>
      </c>
      <c r="R59" s="29" t="s">
        <v>100</v>
      </c>
      <c r="S59" s="1">
        <v>59</v>
      </c>
    </row>
    <row r="60" spans="1:19">
      <c r="A60" s="26"/>
      <c r="B60" s="24" t="s">
        <v>109</v>
      </c>
      <c r="C60" s="26" t="s">
        <v>109</v>
      </c>
      <c r="D60" s="28" t="s">
        <v>109</v>
      </c>
      <c r="E60" s="26" t="s">
        <v>110</v>
      </c>
      <c r="F60" s="28" t="s">
        <v>109</v>
      </c>
      <c r="G60" s="26" t="s">
        <v>110</v>
      </c>
      <c r="H60" s="28" t="s">
        <v>109</v>
      </c>
      <c r="I60" s="24" t="s">
        <v>93</v>
      </c>
      <c r="J60" s="22" t="s">
        <v>93</v>
      </c>
      <c r="K60" s="24" t="s">
        <v>93</v>
      </c>
      <c r="L60" s="28" t="s">
        <v>286</v>
      </c>
      <c r="M60" s="26" t="s">
        <v>286</v>
      </c>
      <c r="N60" s="28" t="s">
        <v>286</v>
      </c>
      <c r="O60" s="26" t="s">
        <v>286</v>
      </c>
      <c r="P60" s="28" t="s">
        <v>286</v>
      </c>
      <c r="Q60" s="26" t="s">
        <v>286</v>
      </c>
      <c r="R60" s="29" t="s">
        <v>100</v>
      </c>
      <c r="S60" s="1">
        <v>60</v>
      </c>
    </row>
    <row r="61" spans="1:19">
      <c r="A61" s="26"/>
      <c r="B61" s="24" t="s">
        <v>109</v>
      </c>
      <c r="C61" s="26" t="s">
        <v>109</v>
      </c>
      <c r="D61" s="28" t="s">
        <v>109</v>
      </c>
      <c r="E61" s="26" t="s">
        <v>110</v>
      </c>
      <c r="F61" s="28" t="s">
        <v>109</v>
      </c>
      <c r="G61" s="26" t="s">
        <v>110</v>
      </c>
      <c r="H61" s="28" t="s">
        <v>109</v>
      </c>
      <c r="I61" s="24" t="s">
        <v>93</v>
      </c>
      <c r="J61" s="22" t="s">
        <v>93</v>
      </c>
      <c r="K61" s="24" t="s">
        <v>93</v>
      </c>
      <c r="L61" s="28" t="s">
        <v>286</v>
      </c>
      <c r="M61" s="26" t="s">
        <v>286</v>
      </c>
      <c r="N61" s="28" t="s">
        <v>286</v>
      </c>
      <c r="O61" s="26" t="s">
        <v>286</v>
      </c>
      <c r="P61" s="28" t="s">
        <v>286</v>
      </c>
      <c r="Q61" s="26" t="s">
        <v>286</v>
      </c>
      <c r="R61" s="29" t="s">
        <v>100</v>
      </c>
      <c r="S61" s="1">
        <v>61</v>
      </c>
    </row>
    <row r="62" spans="1:19">
      <c r="A62" s="26"/>
      <c r="B62" s="24" t="s">
        <v>109</v>
      </c>
      <c r="C62" s="26" t="s">
        <v>109</v>
      </c>
      <c r="D62" s="28" t="s">
        <v>109</v>
      </c>
      <c r="E62" s="26" t="s">
        <v>110</v>
      </c>
      <c r="F62" s="28" t="s">
        <v>109</v>
      </c>
      <c r="G62" s="26" t="s">
        <v>110</v>
      </c>
      <c r="H62" s="28" t="s">
        <v>109</v>
      </c>
      <c r="I62" s="24" t="s">
        <v>93</v>
      </c>
      <c r="J62" s="22" t="s">
        <v>93</v>
      </c>
      <c r="K62" s="24" t="s">
        <v>93</v>
      </c>
      <c r="L62" s="28" t="s">
        <v>286</v>
      </c>
      <c r="M62" s="26" t="s">
        <v>286</v>
      </c>
      <c r="N62" s="28" t="s">
        <v>286</v>
      </c>
      <c r="O62" s="26" t="s">
        <v>286</v>
      </c>
      <c r="P62" s="28" t="s">
        <v>286</v>
      </c>
      <c r="Q62" s="26" t="s">
        <v>286</v>
      </c>
      <c r="R62" s="29" t="s">
        <v>100</v>
      </c>
      <c r="S62" s="1">
        <v>62</v>
      </c>
    </row>
    <row r="63" spans="1:19">
      <c r="A63" s="26"/>
      <c r="B63" s="24" t="s">
        <v>109</v>
      </c>
      <c r="C63" s="26" t="s">
        <v>109</v>
      </c>
      <c r="D63" s="28" t="s">
        <v>109</v>
      </c>
      <c r="E63" s="26" t="s">
        <v>110</v>
      </c>
      <c r="F63" s="28" t="s">
        <v>109</v>
      </c>
      <c r="G63" s="26" t="s">
        <v>110</v>
      </c>
      <c r="H63" s="28" t="s">
        <v>109</v>
      </c>
      <c r="I63" s="24" t="s">
        <v>93</v>
      </c>
      <c r="J63" s="22" t="s">
        <v>93</v>
      </c>
      <c r="K63" s="24" t="s">
        <v>93</v>
      </c>
      <c r="L63" s="28" t="s">
        <v>286</v>
      </c>
      <c r="M63" s="26" t="s">
        <v>286</v>
      </c>
      <c r="N63" s="28" t="s">
        <v>286</v>
      </c>
      <c r="O63" s="26" t="s">
        <v>286</v>
      </c>
      <c r="P63" s="28" t="s">
        <v>286</v>
      </c>
      <c r="Q63" s="26" t="s">
        <v>286</v>
      </c>
      <c r="R63" s="29" t="s">
        <v>100</v>
      </c>
      <c r="S63" s="1">
        <v>63</v>
      </c>
    </row>
    <row r="64" spans="1:19">
      <c r="A64" s="26"/>
      <c r="B64" s="24" t="s">
        <v>109</v>
      </c>
      <c r="C64" s="26" t="s">
        <v>109</v>
      </c>
      <c r="D64" s="28" t="s">
        <v>109</v>
      </c>
      <c r="E64" s="26" t="s">
        <v>110</v>
      </c>
      <c r="F64" s="28" t="s">
        <v>109</v>
      </c>
      <c r="G64" s="26" t="s">
        <v>110</v>
      </c>
      <c r="H64" s="28" t="s">
        <v>109</v>
      </c>
      <c r="I64" s="24" t="s">
        <v>93</v>
      </c>
      <c r="J64" s="22" t="s">
        <v>93</v>
      </c>
      <c r="K64" s="24" t="s">
        <v>93</v>
      </c>
      <c r="L64" s="28" t="s">
        <v>286</v>
      </c>
      <c r="M64" s="26" t="s">
        <v>286</v>
      </c>
      <c r="N64" s="28" t="s">
        <v>286</v>
      </c>
      <c r="O64" s="26" t="s">
        <v>286</v>
      </c>
      <c r="P64" s="28" t="s">
        <v>286</v>
      </c>
      <c r="Q64" s="26" t="s">
        <v>286</v>
      </c>
      <c r="R64" s="29" t="s">
        <v>100</v>
      </c>
      <c r="S64" s="1">
        <v>64</v>
      </c>
    </row>
    <row r="65" spans="1:19">
      <c r="A65" s="26"/>
      <c r="B65" s="24" t="s">
        <v>109</v>
      </c>
      <c r="C65" s="26" t="s">
        <v>109</v>
      </c>
      <c r="D65" s="28" t="s">
        <v>109</v>
      </c>
      <c r="E65" s="26" t="s">
        <v>110</v>
      </c>
      <c r="F65" s="28" t="s">
        <v>109</v>
      </c>
      <c r="G65" s="26" t="s">
        <v>110</v>
      </c>
      <c r="H65" s="28" t="s">
        <v>109</v>
      </c>
      <c r="I65" s="24" t="s">
        <v>93</v>
      </c>
      <c r="J65" s="22" t="s">
        <v>93</v>
      </c>
      <c r="K65" s="24" t="s">
        <v>93</v>
      </c>
      <c r="L65" s="28" t="s">
        <v>286</v>
      </c>
      <c r="M65" s="26" t="s">
        <v>286</v>
      </c>
      <c r="N65" s="28" t="s">
        <v>286</v>
      </c>
      <c r="O65" s="26" t="s">
        <v>286</v>
      </c>
      <c r="P65" s="28" t="s">
        <v>286</v>
      </c>
      <c r="Q65" s="26" t="s">
        <v>286</v>
      </c>
      <c r="R65" s="29" t="s">
        <v>100</v>
      </c>
      <c r="S65" s="1">
        <v>65</v>
      </c>
    </row>
    <row r="66" spans="1:19">
      <c r="A66" s="26"/>
      <c r="B66" s="24" t="s">
        <v>109</v>
      </c>
      <c r="C66" s="26" t="s">
        <v>109</v>
      </c>
      <c r="D66" s="28" t="s">
        <v>109</v>
      </c>
      <c r="E66" s="26" t="s">
        <v>110</v>
      </c>
      <c r="F66" s="28" t="s">
        <v>109</v>
      </c>
      <c r="G66" s="26" t="s">
        <v>110</v>
      </c>
      <c r="H66" s="28" t="s">
        <v>109</v>
      </c>
      <c r="I66" s="24" t="s">
        <v>93</v>
      </c>
      <c r="J66" s="22" t="s">
        <v>93</v>
      </c>
      <c r="K66" s="24" t="s">
        <v>93</v>
      </c>
      <c r="L66" s="28" t="s">
        <v>286</v>
      </c>
      <c r="M66" s="26" t="s">
        <v>286</v>
      </c>
      <c r="N66" s="28" t="s">
        <v>286</v>
      </c>
      <c r="O66" s="26" t="s">
        <v>286</v>
      </c>
      <c r="P66" s="28" t="s">
        <v>286</v>
      </c>
      <c r="Q66" s="26" t="s">
        <v>286</v>
      </c>
      <c r="R66" s="29" t="s">
        <v>100</v>
      </c>
      <c r="S66" s="1">
        <v>66</v>
      </c>
    </row>
    <row r="67" spans="1:19">
      <c r="A67" s="26"/>
      <c r="B67" s="24" t="s">
        <v>109</v>
      </c>
      <c r="C67" s="26" t="s">
        <v>109</v>
      </c>
      <c r="D67" s="28" t="s">
        <v>109</v>
      </c>
      <c r="E67" s="26" t="s">
        <v>110</v>
      </c>
      <c r="F67" s="28" t="s">
        <v>109</v>
      </c>
      <c r="G67" s="26" t="s">
        <v>110</v>
      </c>
      <c r="H67" s="28" t="s">
        <v>109</v>
      </c>
      <c r="I67" s="24" t="s">
        <v>93</v>
      </c>
      <c r="J67" s="22" t="s">
        <v>93</v>
      </c>
      <c r="K67" s="24" t="s">
        <v>93</v>
      </c>
      <c r="L67" s="28" t="s">
        <v>286</v>
      </c>
      <c r="M67" s="26" t="s">
        <v>286</v>
      </c>
      <c r="N67" s="28" t="s">
        <v>286</v>
      </c>
      <c r="O67" s="26" t="s">
        <v>286</v>
      </c>
      <c r="P67" s="28" t="s">
        <v>286</v>
      </c>
      <c r="Q67" s="26" t="s">
        <v>286</v>
      </c>
      <c r="R67" s="29" t="s">
        <v>100</v>
      </c>
      <c r="S67" s="1">
        <v>67</v>
      </c>
    </row>
    <row r="68" spans="1:19">
      <c r="A68" s="26"/>
      <c r="B68" s="24" t="s">
        <v>109</v>
      </c>
      <c r="C68" s="26" t="s">
        <v>109</v>
      </c>
      <c r="D68" s="28" t="s">
        <v>109</v>
      </c>
      <c r="E68" s="26" t="s">
        <v>110</v>
      </c>
      <c r="F68" s="28" t="s">
        <v>109</v>
      </c>
      <c r="G68" s="26" t="s">
        <v>110</v>
      </c>
      <c r="H68" s="28" t="s">
        <v>109</v>
      </c>
      <c r="I68" s="24" t="s">
        <v>93</v>
      </c>
      <c r="J68" s="22" t="s">
        <v>93</v>
      </c>
      <c r="K68" s="24" t="s">
        <v>93</v>
      </c>
      <c r="L68" s="28" t="s">
        <v>286</v>
      </c>
      <c r="M68" s="26" t="s">
        <v>286</v>
      </c>
      <c r="N68" s="28" t="s">
        <v>286</v>
      </c>
      <c r="O68" s="26" t="s">
        <v>286</v>
      </c>
      <c r="P68" s="28" t="s">
        <v>286</v>
      </c>
      <c r="Q68" s="26" t="s">
        <v>286</v>
      </c>
      <c r="R68" s="29" t="s">
        <v>100</v>
      </c>
      <c r="S68" s="1">
        <v>68</v>
      </c>
    </row>
    <row r="69" spans="1:19">
      <c r="A69" s="26"/>
      <c r="B69" s="24" t="s">
        <v>109</v>
      </c>
      <c r="C69" s="26" t="s">
        <v>109</v>
      </c>
      <c r="D69" s="28" t="s">
        <v>109</v>
      </c>
      <c r="E69" s="26" t="s">
        <v>110</v>
      </c>
      <c r="F69" s="28" t="s">
        <v>109</v>
      </c>
      <c r="G69" s="26" t="s">
        <v>110</v>
      </c>
      <c r="H69" s="28" t="s">
        <v>109</v>
      </c>
      <c r="I69" s="24" t="s">
        <v>93</v>
      </c>
      <c r="J69" s="22" t="s">
        <v>93</v>
      </c>
      <c r="K69" s="24" t="s">
        <v>93</v>
      </c>
      <c r="L69" s="28" t="s">
        <v>286</v>
      </c>
      <c r="M69" s="26" t="s">
        <v>286</v>
      </c>
      <c r="N69" s="28" t="s">
        <v>286</v>
      </c>
      <c r="O69" s="26" t="s">
        <v>286</v>
      </c>
      <c r="P69" s="28" t="s">
        <v>286</v>
      </c>
      <c r="Q69" s="26" t="s">
        <v>286</v>
      </c>
      <c r="R69" s="29" t="s">
        <v>100</v>
      </c>
      <c r="S69" s="1">
        <v>69</v>
      </c>
    </row>
    <row r="70" spans="1:19">
      <c r="A70" s="26"/>
      <c r="B70" s="24" t="s">
        <v>109</v>
      </c>
      <c r="C70" s="26" t="s">
        <v>109</v>
      </c>
      <c r="D70" s="28" t="s">
        <v>109</v>
      </c>
      <c r="E70" s="26" t="s">
        <v>110</v>
      </c>
      <c r="F70" s="28" t="s">
        <v>109</v>
      </c>
      <c r="G70" s="26" t="s">
        <v>110</v>
      </c>
      <c r="H70" s="28" t="s">
        <v>109</v>
      </c>
      <c r="I70" s="24" t="s">
        <v>93</v>
      </c>
      <c r="J70" s="22" t="s">
        <v>93</v>
      </c>
      <c r="K70" s="24" t="s">
        <v>93</v>
      </c>
      <c r="L70" s="28" t="s">
        <v>286</v>
      </c>
      <c r="M70" s="26" t="s">
        <v>286</v>
      </c>
      <c r="N70" s="28" t="s">
        <v>286</v>
      </c>
      <c r="O70" s="26" t="s">
        <v>286</v>
      </c>
      <c r="P70" s="28" t="s">
        <v>286</v>
      </c>
      <c r="Q70" s="26" t="s">
        <v>286</v>
      </c>
      <c r="R70" s="29" t="s">
        <v>100</v>
      </c>
      <c r="S70" s="1">
        <v>70</v>
      </c>
    </row>
    <row r="71" spans="1:19">
      <c r="A71" s="25"/>
      <c r="B71" s="24"/>
      <c r="C71" s="24"/>
      <c r="D71" s="24"/>
      <c r="E71" s="25"/>
      <c r="F71" s="24"/>
      <c r="G71" s="25"/>
      <c r="H71" s="24"/>
      <c r="I71" s="24"/>
      <c r="J71" s="25"/>
      <c r="L71" s="24"/>
      <c r="M71" s="25"/>
      <c r="O71" s="25"/>
      <c r="Q71" s="25"/>
      <c r="R71" s="25"/>
    </row>
    <row r="72" spans="1:19">
      <c r="A72" s="25"/>
      <c r="B72" s="24"/>
      <c r="C72" s="24"/>
      <c r="D72" s="24"/>
      <c r="E72" s="25"/>
      <c r="F72" s="24"/>
      <c r="G72" s="25"/>
      <c r="H72" s="24"/>
      <c r="I72" s="24"/>
      <c r="L72" s="24"/>
      <c r="M72" s="25"/>
      <c r="R72" s="25"/>
    </row>
    <row r="73" spans="1:19">
      <c r="A73" s="25"/>
      <c r="B73" s="24"/>
      <c r="C73" s="24"/>
      <c r="D73" s="24"/>
      <c r="E73" s="25"/>
      <c r="F73" s="24"/>
      <c r="G73" s="25"/>
      <c r="H73" s="24"/>
      <c r="I73" s="24"/>
      <c r="L73" s="24"/>
      <c r="M73" s="25"/>
      <c r="R73" s="25"/>
    </row>
    <row r="74" spans="1:19">
      <c r="A74" s="25"/>
      <c r="B74" s="24"/>
      <c r="C74" s="24"/>
      <c r="D74" s="24"/>
      <c r="E74" s="25"/>
      <c r="F74" s="24"/>
      <c r="G74" s="25"/>
      <c r="H74" s="24"/>
      <c r="I74" s="24"/>
      <c r="L74" s="24"/>
      <c r="M74" s="25"/>
      <c r="R74" s="25"/>
    </row>
    <row r="75" spans="1:19">
      <c r="A75" s="25"/>
      <c r="B75" s="24"/>
      <c r="C75" s="24"/>
      <c r="D75" s="24"/>
      <c r="E75" s="25"/>
      <c r="F75" s="24"/>
      <c r="G75" s="25"/>
      <c r="H75" s="24"/>
      <c r="I75" s="24"/>
      <c r="L75" s="24"/>
      <c r="M75" s="25"/>
      <c r="R75" s="25"/>
    </row>
    <row r="76" spans="1:19">
      <c r="A76" s="25"/>
      <c r="B76" s="24"/>
      <c r="C76" s="24"/>
      <c r="D76" s="24"/>
      <c r="E76" s="25"/>
      <c r="F76" s="24"/>
      <c r="G76" s="25"/>
      <c r="H76" s="24"/>
      <c r="I76" s="24"/>
      <c r="L76" s="24"/>
      <c r="M76" s="25"/>
      <c r="R76" s="25"/>
    </row>
    <row r="77" spans="1:19">
      <c r="A77" s="25"/>
      <c r="B77" s="24"/>
      <c r="C77" s="24"/>
      <c r="D77" s="24"/>
      <c r="E77" s="25"/>
      <c r="F77" s="24"/>
      <c r="G77" s="25"/>
      <c r="H77" s="24"/>
      <c r="I77" s="24"/>
      <c r="L77" s="24"/>
      <c r="M77" s="25"/>
      <c r="R77" s="25"/>
    </row>
    <row r="78" spans="1:19">
      <c r="A78" s="25"/>
      <c r="B78" s="24"/>
      <c r="C78" s="24"/>
      <c r="D78" s="24"/>
      <c r="E78" s="25"/>
      <c r="F78" s="24"/>
      <c r="G78" s="25"/>
      <c r="H78" s="24"/>
      <c r="I78" s="24"/>
      <c r="L78" s="24"/>
      <c r="M78" s="25"/>
      <c r="R78" s="25"/>
    </row>
    <row r="79" spans="1:19">
      <c r="A79" s="25"/>
      <c r="B79" s="24"/>
      <c r="C79" s="24"/>
      <c r="D79" s="24"/>
      <c r="E79" s="25"/>
      <c r="F79" s="24"/>
      <c r="G79" s="25"/>
      <c r="H79" s="24"/>
      <c r="I79" s="24"/>
      <c r="L79" s="24"/>
      <c r="M79" s="25"/>
      <c r="R79" s="25"/>
    </row>
    <row r="80" spans="1:19">
      <c r="A80" s="25"/>
      <c r="B80" s="24"/>
      <c r="C80" s="24"/>
      <c r="D80" s="24"/>
      <c r="E80" s="25"/>
      <c r="F80" s="24"/>
      <c r="G80" s="25"/>
      <c r="H80" s="24"/>
      <c r="I80" s="24"/>
      <c r="L80" s="24"/>
      <c r="M80" s="25"/>
      <c r="R80" s="25"/>
    </row>
  </sheetData>
  <sheetProtection selectLockedCells="1"/>
  <phoneticPr fontId="54" type="noConversion"/>
  <pageMargins left="0.75" right="0.75" top="1" bottom="1" header="0.5" footer="0.5"/>
  <pageSetup paperSize="9" orientation="portrait"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O119"/>
  <sheetViews>
    <sheetView workbookViewId="0">
      <selection activeCell="G5" sqref="G5:I5"/>
    </sheetView>
  </sheetViews>
  <sheetFormatPr defaultColWidth="9.1640625" defaultRowHeight="12.9"/>
  <cols>
    <col min="1" max="1" width="4.71875" style="43" customWidth="1"/>
    <col min="2" max="2" width="12.44140625" style="43" customWidth="1"/>
    <col min="3" max="4" width="20.71875" style="41" customWidth="1"/>
    <col min="5" max="5" width="14.5546875" style="43" customWidth="1"/>
    <col min="6" max="6" width="7.83203125" style="43" customWidth="1"/>
    <col min="7" max="7" width="13.83203125" style="41" customWidth="1"/>
    <col min="8" max="8" width="10.5546875" style="44" customWidth="1"/>
    <col min="9" max="9" width="11.71875" style="43" customWidth="1"/>
    <col min="10" max="10" width="1.71875" style="44" customWidth="1"/>
    <col min="11" max="13" width="1.71875" style="45" customWidth="1"/>
    <col min="14" max="14" width="54.71875" style="46" customWidth="1"/>
    <col min="15" max="15" width="12.5546875" style="47" customWidth="1"/>
    <col min="16" max="16384" width="9.1640625" style="41"/>
  </cols>
  <sheetData>
    <row r="1" spans="1:15" ht="18.3">
      <c r="A1" s="39">
        <v>60</v>
      </c>
      <c r="B1" s="40" t="s">
        <v>61</v>
      </c>
      <c r="D1" s="42" t="s">
        <v>36</v>
      </c>
      <c r="H1" s="285" t="s">
        <v>502</v>
      </c>
      <c r="I1" s="285"/>
    </row>
    <row r="2" spans="1:15" ht="23.1">
      <c r="A2" s="294" t="s">
        <v>279</v>
      </c>
      <c r="B2" s="294"/>
      <c r="C2" s="294"/>
      <c r="D2" s="294"/>
      <c r="E2" s="294"/>
      <c r="F2" s="294"/>
      <c r="G2" s="294"/>
      <c r="H2" s="294"/>
      <c r="I2" s="294"/>
      <c r="J2" s="48"/>
    </row>
    <row r="3" spans="1:15" ht="23.25" customHeight="1" thickBot="1">
      <c r="A3" s="49">
        <f>IF(C5="",2,1+MATCH(C5,Clubs!A2:A96,0))</f>
        <v>32</v>
      </c>
      <c r="B3" s="49"/>
      <c r="C3" s="293" t="s">
        <v>0</v>
      </c>
      <c r="D3" s="293"/>
      <c r="E3" s="293"/>
      <c r="F3" s="293"/>
      <c r="G3" s="293"/>
      <c r="H3" s="293"/>
      <c r="I3" s="50">
        <v>2026</v>
      </c>
      <c r="J3" s="51"/>
    </row>
    <row r="4" spans="1:15" ht="16.5" customHeight="1" thickBot="1">
      <c r="A4" s="295" t="s">
        <v>50</v>
      </c>
      <c r="B4" s="296"/>
      <c r="C4" s="286" t="s">
        <v>531</v>
      </c>
      <c r="D4" s="287"/>
      <c r="E4" s="288" t="s">
        <v>1</v>
      </c>
      <c r="F4" s="289"/>
      <c r="G4" s="290" t="s">
        <v>529</v>
      </c>
      <c r="H4" s="291"/>
      <c r="I4" s="292"/>
      <c r="J4" s="52"/>
    </row>
    <row r="5" spans="1:15" ht="16.5" customHeight="1" thickBot="1">
      <c r="A5" s="295" t="s">
        <v>19</v>
      </c>
      <c r="B5" s="296"/>
      <c r="C5" s="319" t="s">
        <v>299</v>
      </c>
      <c r="D5" s="320"/>
      <c r="E5" s="288" t="s">
        <v>2</v>
      </c>
      <c r="F5" s="289"/>
      <c r="G5" s="297" t="s">
        <v>528</v>
      </c>
      <c r="H5" s="298"/>
      <c r="I5" s="299"/>
      <c r="J5" s="52"/>
      <c r="L5" s="53"/>
      <c r="M5" s="53"/>
    </row>
    <row r="6" spans="1:15" ht="16.5" customHeight="1" thickBot="1">
      <c r="A6" s="295" t="s">
        <v>3</v>
      </c>
      <c r="B6" s="296"/>
      <c r="C6" s="300" t="str">
        <f ca="1">IF(A3="#N/A","",INDIRECT("Clubs!"&amp;"D"&amp;TEXT(A3,"0")))</f>
        <v>Your contact</v>
      </c>
      <c r="D6" s="301"/>
      <c r="E6" s="288" t="s">
        <v>215</v>
      </c>
      <c r="F6" s="289"/>
      <c r="G6" s="302" t="str">
        <f ca="1">IF(A3="","",INDIRECT("Clubs!"&amp;"E"&amp;TEXT(A3,"0")))</f>
        <v>Your BG Number</v>
      </c>
      <c r="H6" s="303"/>
      <c r="I6" s="304"/>
      <c r="J6" s="54"/>
    </row>
    <row r="7" spans="1:15" ht="18" customHeight="1" thickBot="1">
      <c r="A7" s="308" t="s">
        <v>4</v>
      </c>
      <c r="B7" s="309"/>
      <c r="C7" s="312" t="str">
        <f ca="1">IF(A3="","",INDIRECT("Clubs!"&amp;"B"&amp;TEXT(A3,"0")))</f>
        <v>Your address</v>
      </c>
      <c r="D7" s="313"/>
      <c r="E7" s="288" t="s">
        <v>5</v>
      </c>
      <c r="F7" s="289"/>
      <c r="G7" s="302" t="str">
        <f ca="1">IF(A3="","",INDIRECT("Clubs!"&amp;"F"&amp;TEXT(A3,"0")))</f>
        <v>Your phone</v>
      </c>
      <c r="H7" s="303"/>
      <c r="I7" s="304"/>
      <c r="J7" s="54"/>
    </row>
    <row r="8" spans="1:15" ht="34.5" customHeight="1" thickBot="1">
      <c r="A8" s="310"/>
      <c r="B8" s="311"/>
      <c r="C8" s="314"/>
      <c r="D8" s="315"/>
      <c r="E8" s="288" t="s">
        <v>6</v>
      </c>
      <c r="F8" s="289"/>
      <c r="G8" s="316" t="str">
        <f ca="1">IF(A3="","",INDIRECT("Clubs!"&amp;"G"&amp;TEXT(A3,"0")))</f>
        <v>youremail1@domain.com;youremail2@domain.com</v>
      </c>
      <c r="H8" s="317"/>
      <c r="I8" s="318"/>
      <c r="J8" s="54"/>
    </row>
    <row r="9" spans="1:15" ht="16.5" customHeight="1" thickBot="1">
      <c r="A9" s="295" t="s">
        <v>52</v>
      </c>
      <c r="B9" s="296"/>
      <c r="C9" s="300" t="str">
        <f ca="1">IF(A3="","",INDIRECT("Clubs!"&amp;"C"&amp;TEXT(A3,"0")))</f>
        <v>Your postcode</v>
      </c>
      <c r="D9" s="301"/>
      <c r="E9" s="288" t="s">
        <v>8</v>
      </c>
      <c r="F9" s="289"/>
      <c r="G9" s="302" t="str">
        <f ca="1">IF(A3="","",INDIRECT("Clubs!"&amp;"H"&amp;TEXT(A3,"0")))</f>
        <v>Your colours</v>
      </c>
      <c r="H9" s="303"/>
      <c r="I9" s="304"/>
      <c r="J9" s="54"/>
    </row>
    <row r="10" spans="1:15" ht="15.9" thickBot="1">
      <c r="A10" s="55"/>
      <c r="B10" s="55"/>
      <c r="C10" s="56"/>
      <c r="D10" s="57"/>
      <c r="E10" s="58"/>
      <c r="F10" s="59"/>
      <c r="G10" s="60"/>
      <c r="H10" s="61"/>
      <c r="I10" s="59"/>
      <c r="J10" s="62"/>
      <c r="N10" s="45"/>
      <c r="O10" s="45"/>
    </row>
    <row r="11" spans="1:15" ht="16.5" customHeight="1" thickBot="1">
      <c r="A11" s="63" t="s">
        <v>85</v>
      </c>
      <c r="B11" s="64" t="s">
        <v>86</v>
      </c>
      <c r="C11" s="65" t="s">
        <v>9</v>
      </c>
      <c r="D11" s="66" t="s">
        <v>20</v>
      </c>
      <c r="E11" s="67" t="s">
        <v>195</v>
      </c>
      <c r="F11" s="68" t="s">
        <v>42</v>
      </c>
      <c r="G11" s="68" t="s">
        <v>41</v>
      </c>
      <c r="H11" s="68" t="s">
        <v>43</v>
      </c>
      <c r="I11" s="69" t="s">
        <v>10</v>
      </c>
      <c r="J11" s="70"/>
      <c r="K11" s="53"/>
      <c r="L11" s="53"/>
      <c r="M11" s="53"/>
      <c r="N11" s="68" t="s">
        <v>256</v>
      </c>
      <c r="O11" s="71"/>
    </row>
    <row r="12" spans="1:15" ht="18" customHeight="1" thickBot="1">
      <c r="A12" s="72">
        <v>1</v>
      </c>
      <c r="B12" s="73"/>
      <c r="C12" s="74"/>
      <c r="D12" s="75"/>
      <c r="E12" s="76"/>
      <c r="F12" s="77"/>
      <c r="G12" s="78"/>
      <c r="H12" s="79" t="str">
        <f ca="1">IF(INDIRECT("E"&amp;ROW())="","",IF(INDIRECT("G"&amp;ROW())="",INDIRECT("Lists!L"&amp;($I$3-INDIRECT("E"&amp;ROW()))),HLOOKUP(INDIRECT("G"&amp;ROW()),GradeAges,($I$3-INDIRECT("E"&amp;ROW())),FALSE)))</f>
        <v/>
      </c>
      <c r="I12" s="80"/>
      <c r="J12" s="81"/>
      <c r="N12" s="82"/>
      <c r="O12" s="83"/>
    </row>
    <row r="13" spans="1:15" ht="18.75" customHeight="1" thickBot="1">
      <c r="A13" s="72">
        <v>2</v>
      </c>
      <c r="B13" s="73"/>
      <c r="C13" s="74"/>
      <c r="D13" s="84"/>
      <c r="E13" s="76"/>
      <c r="F13" s="77"/>
      <c r="G13" s="78"/>
      <c r="H13" s="79" t="str">
        <f ca="1">IF(INDIRECT("E"&amp;ROW())="","",IF(INDIRECT("G"&amp;ROW())="",INDIRECT("Lists!L"&amp;($I$3-INDIRECT("E"&amp;ROW()))),HLOOKUP(INDIRECT("G"&amp;ROW()),GradeAges,($I$3-INDIRECT("E"&amp;ROW())),FALSE)))</f>
        <v/>
      </c>
      <c r="I13" s="80"/>
      <c r="J13" s="81"/>
      <c r="N13" s="82"/>
      <c r="O13" s="83"/>
    </row>
    <row r="14" spans="1:15" ht="16.5" customHeight="1" thickBot="1">
      <c r="A14" s="271" t="s">
        <v>89</v>
      </c>
      <c r="B14" s="272"/>
      <c r="C14" s="273" t="s">
        <v>113</v>
      </c>
      <c r="D14" s="274"/>
      <c r="E14" s="85" t="s">
        <v>47</v>
      </c>
      <c r="F14" s="275"/>
      <c r="G14" s="276"/>
      <c r="H14" s="277" t="s">
        <v>28</v>
      </c>
      <c r="I14" s="278"/>
      <c r="J14" s="86"/>
      <c r="N14" s="87" t="s">
        <v>114</v>
      </c>
      <c r="O14" s="83"/>
    </row>
    <row r="15" spans="1:15" ht="16.5" customHeight="1" thickBot="1">
      <c r="A15" s="279" t="str">
        <f>IF(H14="All Day","","2nd Judge:" )</f>
        <v/>
      </c>
      <c r="B15" s="280"/>
      <c r="C15" s="281"/>
      <c r="D15" s="282"/>
      <c r="E15" s="85" t="str">
        <f>IF(H14="All Day","","Level:" )</f>
        <v/>
      </c>
      <c r="F15" s="275"/>
      <c r="G15" s="276"/>
      <c r="H15" s="283" t="str">
        <f>IF(H14="All Day","",IF(H14="Morning","Afternoon","Morning"))</f>
        <v/>
      </c>
      <c r="I15" s="284"/>
      <c r="J15" s="88"/>
      <c r="N15" s="82"/>
      <c r="O15" s="83"/>
    </row>
    <row r="16" spans="1:15" ht="15.9" thickBot="1">
      <c r="A16" s="89">
        <v>3</v>
      </c>
      <c r="B16" s="90"/>
      <c r="C16" s="74"/>
      <c r="D16" s="91"/>
      <c r="E16" s="76"/>
      <c r="F16" s="77"/>
      <c r="G16" s="78"/>
      <c r="H16" s="79" t="str">
        <f ca="1">IF(INDIRECT("E"&amp;ROW())="","",IF(INDIRECT("G"&amp;ROW())="",INDIRECT("Lists!L"&amp;($I$3-INDIRECT("E"&amp;ROW()))),HLOOKUP(INDIRECT("G"&amp;ROW()),GradeAges,($I$3-INDIRECT("E"&amp;ROW())),FALSE)))</f>
        <v/>
      </c>
      <c r="I16" s="92"/>
      <c r="J16" s="81"/>
      <c r="N16" s="82"/>
      <c r="O16" s="83"/>
    </row>
    <row r="17" spans="1:15" ht="15.9" thickBot="1">
      <c r="A17" s="93">
        <v>4</v>
      </c>
      <c r="B17" s="94"/>
      <c r="C17" s="74"/>
      <c r="D17" s="75"/>
      <c r="E17" s="76"/>
      <c r="F17" s="77"/>
      <c r="G17" s="78"/>
      <c r="H17" s="79" t="str">
        <f ca="1">IF(INDIRECT("E"&amp;ROW())="","",IF(INDIRECT("G"&amp;ROW())="",INDIRECT("Lists!L"&amp;($I$3-INDIRECT("E"&amp;ROW()))),HLOOKUP(INDIRECT("G"&amp;ROW()),GradeAges,($I$3-INDIRECT("E"&amp;ROW())),FALSE)))</f>
        <v/>
      </c>
      <c r="I17" s="95"/>
      <c r="J17" s="86"/>
      <c r="N17" s="82"/>
      <c r="O17" s="83"/>
    </row>
    <row r="18" spans="1:15" ht="15.9" thickBot="1">
      <c r="A18" s="72">
        <v>5</v>
      </c>
      <c r="B18" s="73"/>
      <c r="C18" s="74"/>
      <c r="D18" s="84"/>
      <c r="E18" s="76"/>
      <c r="F18" s="77"/>
      <c r="G18" s="78"/>
      <c r="H18" s="79" t="str">
        <f ca="1">IF(INDIRECT("E"&amp;ROW())="","",IF(INDIRECT("G"&amp;ROW())="",INDIRECT("Lists!L"&amp;($I$3-INDIRECT("E"&amp;ROW()))),HLOOKUP(INDIRECT("G"&amp;ROW()),GradeAges,($I$3-INDIRECT("E"&amp;ROW())),FALSE)))</f>
        <v/>
      </c>
      <c r="I18" s="95"/>
      <c r="J18" s="86"/>
      <c r="N18" s="82"/>
      <c r="O18" s="83"/>
    </row>
    <row r="19" spans="1:15" ht="15.9" thickBot="1">
      <c r="A19" s="72">
        <v>6</v>
      </c>
      <c r="B19" s="73"/>
      <c r="C19" s="74"/>
      <c r="D19" s="75"/>
      <c r="E19" s="76"/>
      <c r="F19" s="77"/>
      <c r="G19" s="78"/>
      <c r="H19" s="79" t="str">
        <f ca="1">IF(INDIRECT("E"&amp;ROW())="","",IF(INDIRECT("G"&amp;ROW())="",INDIRECT("Lists!L"&amp;($I$3-INDIRECT("E"&amp;ROW()))),HLOOKUP(INDIRECT("G"&amp;ROW()),GradeAges,($I$3-INDIRECT("E"&amp;ROW())),FALSE)))</f>
        <v/>
      </c>
      <c r="I19" s="95"/>
      <c r="J19" s="86"/>
      <c r="N19" s="82"/>
      <c r="O19" s="83"/>
    </row>
    <row r="20" spans="1:15" ht="16.5" customHeight="1" thickBot="1">
      <c r="A20" s="271" t="s">
        <v>90</v>
      </c>
      <c r="B20" s="305"/>
      <c r="C20" s="273" t="s">
        <v>112</v>
      </c>
      <c r="D20" s="274"/>
      <c r="E20" s="85" t="s">
        <v>46</v>
      </c>
      <c r="F20" s="275"/>
      <c r="G20" s="276"/>
      <c r="H20" s="307" t="s">
        <v>28</v>
      </c>
      <c r="I20" s="276"/>
      <c r="J20" s="86"/>
      <c r="N20" s="82"/>
      <c r="O20" s="83"/>
    </row>
    <row r="21" spans="1:15" ht="16.5" customHeight="1" thickBot="1">
      <c r="A21" s="279" t="str">
        <f>IF(H20="All Day","","2nd Official:" )</f>
        <v/>
      </c>
      <c r="B21" s="306"/>
      <c r="C21" s="281"/>
      <c r="D21" s="282"/>
      <c r="E21" s="85" t="str">
        <f>IF(H20="All Day","","Job:" )</f>
        <v/>
      </c>
      <c r="F21" s="275"/>
      <c r="G21" s="276"/>
      <c r="H21" s="283" t="str">
        <f>IF(H20="All Day","",IF(H20="Morning","Afternoon","Morning"))</f>
        <v/>
      </c>
      <c r="I21" s="284"/>
      <c r="J21" s="88"/>
      <c r="N21" s="82"/>
      <c r="O21" s="83"/>
    </row>
    <row r="22" spans="1:15" ht="15.9" thickBot="1">
      <c r="A22" s="72">
        <v>7</v>
      </c>
      <c r="B22" s="73"/>
      <c r="C22" s="74"/>
      <c r="D22" s="84"/>
      <c r="E22" s="76"/>
      <c r="F22" s="77"/>
      <c r="G22" s="78"/>
      <c r="H22" s="79" t="str">
        <f ca="1">IF(INDIRECT("E"&amp;ROW())="","",IF(INDIRECT("G"&amp;ROW())="",INDIRECT("Lists!L"&amp;($I$3-INDIRECT("E"&amp;ROW()))),HLOOKUP(INDIRECT("G"&amp;ROW()),GradeAges,($I$3-INDIRECT("E"&amp;ROW())),FALSE)))</f>
        <v/>
      </c>
      <c r="I22" s="95"/>
      <c r="J22" s="86"/>
      <c r="N22" s="82"/>
      <c r="O22" s="83"/>
    </row>
    <row r="23" spans="1:15" ht="15.9" thickBot="1">
      <c r="A23" s="72">
        <v>8</v>
      </c>
      <c r="B23" s="73"/>
      <c r="C23" s="74"/>
      <c r="D23" s="91"/>
      <c r="E23" s="76"/>
      <c r="F23" s="77"/>
      <c r="G23" s="78"/>
      <c r="H23" s="79" t="str">
        <f ca="1">IF(INDIRECT("E"&amp;ROW())="","",IF(INDIRECT("G"&amp;ROW())="",INDIRECT("Lists!L"&amp;($I$3-INDIRECT("E"&amp;ROW()))),HLOOKUP(INDIRECT("G"&amp;ROW()),GradeAges,($I$3-INDIRECT("E"&amp;ROW())),FALSE)))</f>
        <v/>
      </c>
      <c r="I23" s="95"/>
      <c r="J23" s="86"/>
      <c r="N23" s="82"/>
      <c r="O23" s="83"/>
    </row>
    <row r="24" spans="1:15" ht="15.9" thickBot="1">
      <c r="A24" s="89">
        <v>9</v>
      </c>
      <c r="B24" s="90"/>
      <c r="C24" s="74"/>
      <c r="D24" s="75"/>
      <c r="E24" s="76"/>
      <c r="F24" s="77"/>
      <c r="G24" s="78"/>
      <c r="H24" s="79" t="str">
        <f ca="1">IF(INDIRECT("E"&amp;ROW())="","",IF(INDIRECT("G"&amp;ROW())="",INDIRECT("Lists!L"&amp;($I$3-INDIRECT("E"&amp;ROW()))),HLOOKUP(INDIRECT("G"&amp;ROW()),GradeAges,($I$3-INDIRECT("E"&amp;ROW())),FALSE)))</f>
        <v/>
      </c>
      <c r="I24" s="95"/>
      <c r="J24" s="86"/>
      <c r="N24" s="82"/>
      <c r="O24" s="83"/>
    </row>
    <row r="25" spans="1:15" ht="15.9" thickBot="1">
      <c r="A25" s="93">
        <v>10</v>
      </c>
      <c r="B25" s="94"/>
      <c r="C25" s="74"/>
      <c r="D25" s="84"/>
      <c r="E25" s="76"/>
      <c r="F25" s="77"/>
      <c r="G25" s="78"/>
      <c r="H25" s="79" t="str">
        <f ca="1">IF(INDIRECT("E"&amp;ROW())="","",IF(INDIRECT("G"&amp;ROW())="",INDIRECT("Lists!L"&amp;($I$3-INDIRECT("E"&amp;ROW()))),HLOOKUP(INDIRECT("G"&amp;ROW()),GradeAges,($I$3-INDIRECT("E"&amp;ROW())),FALSE)))</f>
        <v/>
      </c>
      <c r="I25" s="95"/>
      <c r="J25" s="86"/>
      <c r="N25" s="82"/>
      <c r="O25" s="83"/>
    </row>
    <row r="26" spans="1:15" ht="16.5" customHeight="1" thickBot="1">
      <c r="A26" s="271" t="s">
        <v>89</v>
      </c>
      <c r="B26" s="272"/>
      <c r="C26" s="273" t="s">
        <v>113</v>
      </c>
      <c r="D26" s="274"/>
      <c r="E26" s="85" t="s">
        <v>47</v>
      </c>
      <c r="F26" s="275"/>
      <c r="G26" s="276"/>
      <c r="H26" s="277" t="s">
        <v>28</v>
      </c>
      <c r="I26" s="278"/>
      <c r="J26" s="86"/>
      <c r="N26" s="87" t="s">
        <v>114</v>
      </c>
      <c r="O26" s="83"/>
    </row>
    <row r="27" spans="1:15" ht="16.5" customHeight="1" thickBot="1">
      <c r="A27" s="279" t="str">
        <f>IF(H26="All Day","","2nd Judge:" )</f>
        <v/>
      </c>
      <c r="B27" s="280"/>
      <c r="C27" s="281"/>
      <c r="D27" s="282"/>
      <c r="E27" s="85" t="str">
        <f>IF(H26="All Day","","Level:" )</f>
        <v/>
      </c>
      <c r="F27" s="275"/>
      <c r="G27" s="276"/>
      <c r="H27" s="283" t="str">
        <f>IF(H26="All Day","",IF(H26="Morning","Afternoon","Morning"))</f>
        <v/>
      </c>
      <c r="I27" s="284"/>
      <c r="J27" s="88"/>
      <c r="N27" s="82"/>
      <c r="O27" s="83"/>
    </row>
    <row r="28" spans="1:15" ht="15.9" thickBot="1">
      <c r="A28" s="72">
        <v>11</v>
      </c>
      <c r="B28" s="73"/>
      <c r="C28" s="74"/>
      <c r="D28" s="75"/>
      <c r="E28" s="76"/>
      <c r="F28" s="77"/>
      <c r="G28" s="78"/>
      <c r="H28" s="79" t="str">
        <f t="shared" ref="H28:H33" ca="1" si="0">IF(INDIRECT("E"&amp;ROW())="","",IF(INDIRECT("G"&amp;ROW())="",INDIRECT("Lists!L"&amp;($I$3-INDIRECT("E"&amp;ROW()))),HLOOKUP(INDIRECT("G"&amp;ROW()),GradeAges,($I$3-INDIRECT("E"&amp;ROW())),FALSE)))</f>
        <v/>
      </c>
      <c r="I28" s="95"/>
      <c r="J28" s="86"/>
      <c r="N28" s="82"/>
      <c r="O28" s="83"/>
    </row>
    <row r="29" spans="1:15" ht="15.9" thickBot="1">
      <c r="A29" s="72">
        <v>12</v>
      </c>
      <c r="B29" s="96"/>
      <c r="C29" s="74"/>
      <c r="D29" s="84"/>
      <c r="E29" s="76"/>
      <c r="F29" s="77"/>
      <c r="G29" s="78"/>
      <c r="H29" s="79" t="str">
        <f t="shared" ca="1" si="0"/>
        <v/>
      </c>
      <c r="I29" s="95"/>
      <c r="J29" s="86"/>
      <c r="N29" s="82"/>
      <c r="O29" s="83"/>
    </row>
    <row r="30" spans="1:15" ht="15.9" thickBot="1">
      <c r="A30" s="72">
        <v>13</v>
      </c>
      <c r="B30" s="97"/>
      <c r="C30" s="74"/>
      <c r="D30" s="91"/>
      <c r="E30" s="76"/>
      <c r="F30" s="77"/>
      <c r="G30" s="78"/>
      <c r="H30" s="79" t="str">
        <f t="shared" ca="1" si="0"/>
        <v/>
      </c>
      <c r="I30" s="95"/>
      <c r="J30" s="86"/>
      <c r="N30" s="82"/>
      <c r="O30" s="83"/>
    </row>
    <row r="31" spans="1:15" ht="15.9" thickBot="1">
      <c r="A31" s="72">
        <v>14</v>
      </c>
      <c r="B31" s="96"/>
      <c r="C31" s="74"/>
      <c r="D31" s="75"/>
      <c r="E31" s="76"/>
      <c r="F31" s="77"/>
      <c r="G31" s="78"/>
      <c r="H31" s="79" t="str">
        <f t="shared" ca="1" si="0"/>
        <v/>
      </c>
      <c r="I31" s="95"/>
      <c r="J31" s="86"/>
      <c r="N31" s="82"/>
      <c r="O31" s="83"/>
    </row>
    <row r="32" spans="1:15" ht="15.9" thickBot="1">
      <c r="A32" s="72">
        <v>15</v>
      </c>
      <c r="B32" s="97"/>
      <c r="C32" s="74"/>
      <c r="D32" s="84"/>
      <c r="E32" s="76"/>
      <c r="F32" s="77"/>
      <c r="G32" s="78"/>
      <c r="H32" s="79" t="str">
        <f t="shared" ca="1" si="0"/>
        <v/>
      </c>
      <c r="I32" s="95"/>
      <c r="J32" s="86"/>
      <c r="N32" s="82"/>
      <c r="O32" s="83"/>
    </row>
    <row r="33" spans="1:15" ht="15.9" thickBot="1">
      <c r="A33" s="72">
        <v>16</v>
      </c>
      <c r="B33" s="97"/>
      <c r="C33" s="74"/>
      <c r="D33" s="75"/>
      <c r="E33" s="76"/>
      <c r="F33" s="77"/>
      <c r="G33" s="78"/>
      <c r="H33" s="79" t="str">
        <f t="shared" ca="1" si="0"/>
        <v/>
      </c>
      <c r="I33" s="95"/>
      <c r="J33" s="86"/>
      <c r="N33" s="82"/>
      <c r="O33" s="83"/>
    </row>
    <row r="34" spans="1:15" ht="16.5" customHeight="1" thickBot="1">
      <c r="A34" s="271" t="s">
        <v>90</v>
      </c>
      <c r="B34" s="305"/>
      <c r="C34" s="273" t="s">
        <v>112</v>
      </c>
      <c r="D34" s="274"/>
      <c r="E34" s="85" t="s">
        <v>46</v>
      </c>
      <c r="F34" s="275"/>
      <c r="G34" s="276"/>
      <c r="H34" s="307" t="s">
        <v>28</v>
      </c>
      <c r="I34" s="276"/>
      <c r="J34" s="86"/>
      <c r="N34" s="82"/>
      <c r="O34" s="83"/>
    </row>
    <row r="35" spans="1:15" ht="16.5" customHeight="1" thickBot="1">
      <c r="A35" s="279" t="str">
        <f>IF(H34="All Day","","2nd Official:" )</f>
        <v/>
      </c>
      <c r="B35" s="306"/>
      <c r="C35" s="281"/>
      <c r="D35" s="282"/>
      <c r="E35" s="85" t="str">
        <f>IF(H34="All Day","","Job:" )</f>
        <v/>
      </c>
      <c r="F35" s="275"/>
      <c r="G35" s="276"/>
      <c r="H35" s="283" t="str">
        <f>IF(H34="All Day","",IF(H34="Morning","Afternoon","Morning"))</f>
        <v/>
      </c>
      <c r="I35" s="284"/>
      <c r="J35" s="88"/>
      <c r="N35" s="82"/>
      <c r="O35" s="83"/>
    </row>
    <row r="36" spans="1:15" ht="15.9" thickBot="1">
      <c r="A36" s="72">
        <v>17</v>
      </c>
      <c r="B36" s="97"/>
      <c r="C36" s="74"/>
      <c r="D36" s="84"/>
      <c r="E36" s="76"/>
      <c r="F36" s="77"/>
      <c r="G36" s="78"/>
      <c r="H36" s="79" t="str">
        <f t="shared" ref="H36:H42" ca="1" si="1">IF(INDIRECT("E"&amp;ROW())="","",IF(INDIRECT("G"&amp;ROW())="",INDIRECT("Lists!L"&amp;($I$3-INDIRECT("E"&amp;ROW()))),HLOOKUP(INDIRECT("G"&amp;ROW()),GradeAges,($I$3-INDIRECT("E"&amp;ROW())),FALSE)))</f>
        <v/>
      </c>
      <c r="I36" s="95"/>
      <c r="J36" s="86"/>
      <c r="N36" s="82"/>
      <c r="O36" s="83"/>
    </row>
    <row r="37" spans="1:15" ht="15.9" thickBot="1">
      <c r="A37" s="89">
        <v>18</v>
      </c>
      <c r="B37" s="98"/>
      <c r="C37" s="74"/>
      <c r="D37" s="91"/>
      <c r="E37" s="76"/>
      <c r="F37" s="77"/>
      <c r="G37" s="78"/>
      <c r="H37" s="79" t="str">
        <f t="shared" ca="1" si="1"/>
        <v/>
      </c>
      <c r="I37" s="95"/>
      <c r="J37" s="86"/>
      <c r="N37" s="82"/>
      <c r="O37" s="83"/>
    </row>
    <row r="38" spans="1:15" ht="15.9" thickBot="1">
      <c r="A38" s="93">
        <v>19</v>
      </c>
      <c r="B38" s="96"/>
      <c r="C38" s="74"/>
      <c r="D38" s="75"/>
      <c r="E38" s="76"/>
      <c r="F38" s="77"/>
      <c r="G38" s="78"/>
      <c r="H38" s="79" t="str">
        <f t="shared" ca="1" si="1"/>
        <v/>
      </c>
      <c r="I38" s="95"/>
      <c r="J38" s="86"/>
      <c r="N38" s="82"/>
      <c r="O38" s="83"/>
    </row>
    <row r="39" spans="1:15" ht="15.9" thickBot="1">
      <c r="A39" s="72">
        <v>20</v>
      </c>
      <c r="B39" s="97"/>
      <c r="C39" s="74"/>
      <c r="D39" s="84"/>
      <c r="E39" s="76"/>
      <c r="F39" s="77"/>
      <c r="G39" s="78"/>
      <c r="H39" s="79" t="str">
        <f t="shared" ca="1" si="1"/>
        <v/>
      </c>
      <c r="I39" s="95"/>
      <c r="J39" s="86"/>
      <c r="N39" s="82"/>
      <c r="O39" s="83"/>
    </row>
    <row r="40" spans="1:15" ht="15.9" thickBot="1">
      <c r="A40" s="72">
        <v>21</v>
      </c>
      <c r="B40" s="96"/>
      <c r="C40" s="74"/>
      <c r="D40" s="75"/>
      <c r="E40" s="76"/>
      <c r="F40" s="77"/>
      <c r="G40" s="78"/>
      <c r="H40" s="79" t="str">
        <f t="shared" ca="1" si="1"/>
        <v/>
      </c>
      <c r="I40" s="95"/>
      <c r="J40" s="86"/>
      <c r="N40" s="82"/>
      <c r="O40" s="83"/>
    </row>
    <row r="41" spans="1:15" ht="15.9" thickBot="1">
      <c r="A41" s="72">
        <v>22</v>
      </c>
      <c r="B41" s="97"/>
      <c r="C41" s="74"/>
      <c r="D41" s="84"/>
      <c r="E41" s="76"/>
      <c r="F41" s="77"/>
      <c r="G41" s="78"/>
      <c r="H41" s="79" t="str">
        <f t="shared" ca="1" si="1"/>
        <v/>
      </c>
      <c r="I41" s="95"/>
      <c r="J41" s="86"/>
      <c r="N41" s="82"/>
      <c r="O41" s="83"/>
    </row>
    <row r="42" spans="1:15" ht="15.9" thickBot="1">
      <c r="A42" s="72">
        <v>23</v>
      </c>
      <c r="B42" s="97"/>
      <c r="C42" s="74"/>
      <c r="D42" s="91"/>
      <c r="E42" s="76"/>
      <c r="F42" s="77"/>
      <c r="G42" s="78"/>
      <c r="H42" s="79" t="str">
        <f t="shared" ca="1" si="1"/>
        <v/>
      </c>
      <c r="I42" s="95"/>
      <c r="J42" s="86"/>
      <c r="N42" s="82"/>
      <c r="O42" s="83"/>
    </row>
    <row r="43" spans="1:15" ht="16.5" customHeight="1" thickBot="1">
      <c r="A43" s="271" t="s">
        <v>89</v>
      </c>
      <c r="B43" s="305"/>
      <c r="C43" s="273" t="s">
        <v>113</v>
      </c>
      <c r="D43" s="274"/>
      <c r="E43" s="85" t="s">
        <v>47</v>
      </c>
      <c r="F43" s="275"/>
      <c r="G43" s="276"/>
      <c r="H43" s="307" t="s">
        <v>28</v>
      </c>
      <c r="I43" s="276"/>
      <c r="J43" s="86"/>
      <c r="N43" s="87" t="s">
        <v>114</v>
      </c>
      <c r="O43" s="83"/>
    </row>
    <row r="44" spans="1:15" ht="16.5" customHeight="1" thickBot="1">
      <c r="A44" s="279" t="str">
        <f>IF(H43="All Day","","2nd Official:" )</f>
        <v/>
      </c>
      <c r="B44" s="306"/>
      <c r="C44" s="281"/>
      <c r="D44" s="282"/>
      <c r="E44" s="85" t="str">
        <f>IF(H43="All Day","","Job:" )</f>
        <v/>
      </c>
      <c r="F44" s="275"/>
      <c r="G44" s="276"/>
      <c r="H44" s="283" t="str">
        <f>IF(H43="All Day","",IF(H43="Morning","Afternoon","Morning"))</f>
        <v/>
      </c>
      <c r="I44" s="284"/>
      <c r="J44" s="88"/>
      <c r="N44" s="82"/>
      <c r="O44" s="83"/>
    </row>
    <row r="45" spans="1:15" ht="15.9" thickBot="1">
      <c r="A45" s="72">
        <v>24</v>
      </c>
      <c r="B45" s="97"/>
      <c r="C45" s="74"/>
      <c r="D45" s="75"/>
      <c r="E45" s="76"/>
      <c r="F45" s="77"/>
      <c r="G45" s="78"/>
      <c r="H45" s="79" t="str">
        <f t="shared" ref="H45:H52" ca="1" si="2">IF(INDIRECT("E"&amp;ROW())="","",IF(INDIRECT("G"&amp;ROW())="",INDIRECT("Lists!L"&amp;($I$3-INDIRECT("E"&amp;ROW()))),HLOOKUP(INDIRECT("G"&amp;ROW()),GradeAges,($I$3-INDIRECT("E"&amp;ROW())),FALSE)))</f>
        <v/>
      </c>
      <c r="I45" s="95"/>
      <c r="J45" s="86"/>
      <c r="N45" s="82"/>
      <c r="O45" s="83"/>
    </row>
    <row r="46" spans="1:15" ht="15.9" thickBot="1">
      <c r="A46" s="72">
        <v>25</v>
      </c>
      <c r="B46" s="97"/>
      <c r="C46" s="74"/>
      <c r="D46" s="84"/>
      <c r="E46" s="76"/>
      <c r="F46" s="77"/>
      <c r="G46" s="78"/>
      <c r="H46" s="79" t="str">
        <f t="shared" ca="1" si="2"/>
        <v/>
      </c>
      <c r="I46" s="95"/>
      <c r="J46" s="86"/>
      <c r="N46" s="82"/>
      <c r="O46" s="83"/>
    </row>
    <row r="47" spans="1:15" ht="15.9" thickBot="1">
      <c r="A47" s="72">
        <v>26</v>
      </c>
      <c r="B47" s="97"/>
      <c r="C47" s="99"/>
      <c r="D47" s="84"/>
      <c r="E47" s="76"/>
      <c r="F47" s="77"/>
      <c r="G47" s="78"/>
      <c r="H47" s="79" t="str">
        <f t="shared" ca="1" si="2"/>
        <v/>
      </c>
      <c r="I47" s="95"/>
      <c r="J47" s="86"/>
      <c r="N47" s="82"/>
      <c r="O47" s="83"/>
    </row>
    <row r="48" spans="1:15" ht="15.9" thickBot="1">
      <c r="A48" s="89">
        <v>27</v>
      </c>
      <c r="B48" s="98"/>
      <c r="C48" s="99"/>
      <c r="D48" s="100"/>
      <c r="E48" s="76"/>
      <c r="F48" s="77"/>
      <c r="G48" s="78"/>
      <c r="H48" s="79" t="str">
        <f t="shared" ca="1" si="2"/>
        <v/>
      </c>
      <c r="I48" s="95"/>
      <c r="J48" s="86"/>
      <c r="N48" s="82"/>
      <c r="O48" s="83"/>
    </row>
    <row r="49" spans="1:15" ht="15.9" thickBot="1">
      <c r="A49" s="93">
        <v>28</v>
      </c>
      <c r="B49" s="96"/>
      <c r="C49" s="99"/>
      <c r="D49" s="75"/>
      <c r="E49" s="76"/>
      <c r="F49" s="77"/>
      <c r="G49" s="78"/>
      <c r="H49" s="79" t="str">
        <f t="shared" ca="1" si="2"/>
        <v/>
      </c>
      <c r="I49" s="95"/>
      <c r="J49" s="86"/>
      <c r="N49" s="82"/>
      <c r="O49" s="83"/>
    </row>
    <row r="50" spans="1:15" ht="15.9" thickBot="1">
      <c r="A50" s="72">
        <v>29</v>
      </c>
      <c r="B50" s="96"/>
      <c r="C50" s="99"/>
      <c r="D50" s="84"/>
      <c r="E50" s="76"/>
      <c r="F50" s="77"/>
      <c r="G50" s="78"/>
      <c r="H50" s="79" t="str">
        <f t="shared" ca="1" si="2"/>
        <v/>
      </c>
      <c r="I50" s="95"/>
      <c r="J50" s="86"/>
      <c r="N50" s="82"/>
      <c r="O50" s="83"/>
    </row>
    <row r="51" spans="1:15" ht="15.9" thickBot="1">
      <c r="A51" s="72">
        <f>A50+1</f>
        <v>30</v>
      </c>
      <c r="B51" s="97"/>
      <c r="C51" s="99"/>
      <c r="D51" s="84"/>
      <c r="E51" s="76"/>
      <c r="F51" s="77"/>
      <c r="G51" s="78"/>
      <c r="H51" s="79" t="str">
        <f t="shared" ca="1" si="2"/>
        <v/>
      </c>
      <c r="I51" s="95"/>
      <c r="J51" s="86"/>
      <c r="N51" s="82"/>
      <c r="O51" s="83"/>
    </row>
    <row r="52" spans="1:15" ht="15.9" thickBot="1">
      <c r="A52" s="72">
        <f t="shared" ref="A52:A119" si="3">A51+1</f>
        <v>31</v>
      </c>
      <c r="B52" s="97"/>
      <c r="C52" s="99"/>
      <c r="D52" s="84"/>
      <c r="E52" s="76"/>
      <c r="F52" s="77"/>
      <c r="G52" s="78"/>
      <c r="H52" s="79" t="str">
        <f t="shared" ca="1" si="2"/>
        <v/>
      </c>
      <c r="I52" s="95"/>
      <c r="J52" s="86"/>
      <c r="N52" s="82"/>
      <c r="O52" s="83"/>
    </row>
    <row r="53" spans="1:15" ht="16.5" customHeight="1" thickBot="1">
      <c r="A53" s="271" t="s">
        <v>89</v>
      </c>
      <c r="B53" s="272"/>
      <c r="C53" s="273" t="s">
        <v>113</v>
      </c>
      <c r="D53" s="274"/>
      <c r="E53" s="85" t="s">
        <v>47</v>
      </c>
      <c r="F53" s="275"/>
      <c r="G53" s="276"/>
      <c r="H53" s="277" t="s">
        <v>28</v>
      </c>
      <c r="I53" s="278"/>
      <c r="J53" s="86"/>
      <c r="N53" s="87" t="s">
        <v>114</v>
      </c>
      <c r="O53" s="83"/>
    </row>
    <row r="54" spans="1:15" ht="16.5" customHeight="1" thickBot="1">
      <c r="A54" s="279" t="str">
        <f>IF(H53="All Day","","2nd Judge:" )</f>
        <v/>
      </c>
      <c r="B54" s="280"/>
      <c r="C54" s="281"/>
      <c r="D54" s="282"/>
      <c r="E54" s="85" t="str">
        <f>IF(H53="All Day","","Level:" )</f>
        <v/>
      </c>
      <c r="F54" s="275"/>
      <c r="G54" s="276"/>
      <c r="H54" s="283" t="str">
        <f>IF(H53="All Day","",IF(H53="Morning","Afternoon","Morning"))</f>
        <v/>
      </c>
      <c r="I54" s="284"/>
      <c r="J54" s="88"/>
      <c r="N54" s="82"/>
      <c r="O54" s="83"/>
    </row>
    <row r="55" spans="1:15" ht="15.9" thickBot="1">
      <c r="A55" s="72">
        <f>A52+1</f>
        <v>32</v>
      </c>
      <c r="B55" s="97"/>
      <c r="C55" s="99"/>
      <c r="D55" s="84"/>
      <c r="E55" s="76"/>
      <c r="F55" s="77"/>
      <c r="G55" s="78"/>
      <c r="H55" s="79" t="str">
        <f t="shared" ref="H55:H62" ca="1" si="4">IF(INDIRECT("E"&amp;ROW())="","",IF(INDIRECT("G"&amp;ROW())="",INDIRECT("Lists!L"&amp;($I$3-INDIRECT("E"&amp;ROW()))),HLOOKUP(INDIRECT("G"&amp;ROW()),GradeAges,($I$3-INDIRECT("E"&amp;ROW())),FALSE)))</f>
        <v/>
      </c>
      <c r="I55" s="95"/>
      <c r="J55" s="86"/>
      <c r="N55" s="82"/>
      <c r="O55" s="83"/>
    </row>
    <row r="56" spans="1:15" ht="15.9" thickBot="1">
      <c r="A56" s="72">
        <f>A55+1</f>
        <v>33</v>
      </c>
      <c r="B56" s="97"/>
      <c r="C56" s="99"/>
      <c r="D56" s="84"/>
      <c r="E56" s="76"/>
      <c r="F56" s="77"/>
      <c r="G56" s="78"/>
      <c r="H56" s="79" t="str">
        <f t="shared" ca="1" si="4"/>
        <v/>
      </c>
      <c r="I56" s="95"/>
      <c r="J56" s="86"/>
      <c r="N56" s="82"/>
      <c r="O56" s="83"/>
    </row>
    <row r="57" spans="1:15" ht="15.9" thickBot="1">
      <c r="A57" s="72">
        <f>A56+1</f>
        <v>34</v>
      </c>
      <c r="B57" s="97"/>
      <c r="C57" s="99"/>
      <c r="D57" s="84"/>
      <c r="E57" s="76"/>
      <c r="F57" s="77"/>
      <c r="G57" s="78"/>
      <c r="H57" s="79" t="str">
        <f t="shared" ca="1" si="4"/>
        <v/>
      </c>
      <c r="I57" s="95"/>
      <c r="J57" s="86"/>
      <c r="N57" s="82"/>
      <c r="O57" s="83"/>
    </row>
    <row r="58" spans="1:15" ht="15.9" thickBot="1">
      <c r="A58" s="72">
        <f>A57+1</f>
        <v>35</v>
      </c>
      <c r="B58" s="97"/>
      <c r="C58" s="99"/>
      <c r="D58" s="84"/>
      <c r="E58" s="76"/>
      <c r="F58" s="77"/>
      <c r="G58" s="78"/>
      <c r="H58" s="79" t="str">
        <f t="shared" ca="1" si="4"/>
        <v/>
      </c>
      <c r="I58" s="95"/>
      <c r="J58" s="86"/>
      <c r="N58" s="82"/>
      <c r="O58" s="83"/>
    </row>
    <row r="59" spans="1:15" ht="15.9" thickBot="1">
      <c r="A59" s="72">
        <f>A58+1</f>
        <v>36</v>
      </c>
      <c r="B59" s="97"/>
      <c r="C59" s="99"/>
      <c r="D59" s="84"/>
      <c r="E59" s="76"/>
      <c r="F59" s="77"/>
      <c r="G59" s="78"/>
      <c r="H59" s="79" t="str">
        <f t="shared" ca="1" si="4"/>
        <v/>
      </c>
      <c r="I59" s="95"/>
      <c r="J59" s="86"/>
      <c r="N59" s="82"/>
      <c r="O59" s="83"/>
    </row>
    <row r="60" spans="1:15" ht="15.9" thickBot="1">
      <c r="A60" s="72">
        <f>A59+1</f>
        <v>37</v>
      </c>
      <c r="B60" s="97"/>
      <c r="C60" s="99"/>
      <c r="D60" s="84"/>
      <c r="E60" s="76"/>
      <c r="F60" s="77"/>
      <c r="G60" s="78"/>
      <c r="H60" s="79" t="str">
        <f t="shared" ca="1" si="4"/>
        <v/>
      </c>
      <c r="I60" s="95"/>
      <c r="J60" s="86"/>
      <c r="N60" s="82"/>
      <c r="O60" s="83"/>
    </row>
    <row r="61" spans="1:15" ht="15.9" thickBot="1">
      <c r="A61" s="72">
        <f t="shared" si="3"/>
        <v>38</v>
      </c>
      <c r="B61" s="97"/>
      <c r="C61" s="99"/>
      <c r="D61" s="84"/>
      <c r="E61" s="76"/>
      <c r="F61" s="77"/>
      <c r="G61" s="78"/>
      <c r="H61" s="79" t="str">
        <f t="shared" ca="1" si="4"/>
        <v/>
      </c>
      <c r="I61" s="95"/>
      <c r="J61" s="86"/>
      <c r="N61" s="82"/>
      <c r="O61" s="83"/>
    </row>
    <row r="62" spans="1:15" ht="15.9" thickBot="1">
      <c r="A62" s="72">
        <f t="shared" si="3"/>
        <v>39</v>
      </c>
      <c r="B62" s="97"/>
      <c r="C62" s="99"/>
      <c r="D62" s="84"/>
      <c r="E62" s="76"/>
      <c r="F62" s="77"/>
      <c r="G62" s="78"/>
      <c r="H62" s="79" t="str">
        <f t="shared" ca="1" si="4"/>
        <v/>
      </c>
      <c r="I62" s="95"/>
      <c r="J62" s="86"/>
      <c r="N62" s="82"/>
      <c r="O62" s="83"/>
    </row>
    <row r="63" spans="1:15" ht="16.5" customHeight="1" thickBot="1">
      <c r="A63" s="271" t="s">
        <v>90</v>
      </c>
      <c r="B63" s="305"/>
      <c r="C63" s="273" t="s">
        <v>112</v>
      </c>
      <c r="D63" s="274"/>
      <c r="E63" s="85" t="s">
        <v>46</v>
      </c>
      <c r="F63" s="275"/>
      <c r="G63" s="276"/>
      <c r="H63" s="307" t="s">
        <v>28</v>
      </c>
      <c r="I63" s="276"/>
      <c r="J63" s="86"/>
      <c r="N63" s="82"/>
      <c r="O63" s="83"/>
    </row>
    <row r="64" spans="1:15" ht="16.5" customHeight="1" thickBot="1">
      <c r="A64" s="279" t="str">
        <f>IF(H63="All Day","","2nd Official:" )</f>
        <v/>
      </c>
      <c r="B64" s="306"/>
      <c r="C64" s="281"/>
      <c r="D64" s="282"/>
      <c r="E64" s="85" t="str">
        <f>IF(H63="All Day","","Job:" )</f>
        <v/>
      </c>
      <c r="F64" s="275"/>
      <c r="G64" s="276"/>
      <c r="H64" s="283" t="str">
        <f>IF(H63="All Day","",IF(H63="Morning","Afternoon","Morning"))</f>
        <v/>
      </c>
      <c r="I64" s="284"/>
      <c r="J64" s="88"/>
      <c r="N64" s="82"/>
      <c r="O64" s="83"/>
    </row>
    <row r="65" spans="1:15" ht="15.9" thickBot="1">
      <c r="A65" s="72">
        <f>A62+1</f>
        <v>40</v>
      </c>
      <c r="B65" s="97"/>
      <c r="C65" s="99"/>
      <c r="D65" s="84"/>
      <c r="E65" s="76"/>
      <c r="F65" s="77"/>
      <c r="G65" s="78"/>
      <c r="H65" s="79" t="str">
        <f t="shared" ref="H65:H74" ca="1" si="5">IF(INDIRECT("E"&amp;ROW())="","",IF(INDIRECT("G"&amp;ROW())="",INDIRECT("Lists!L"&amp;($I$3-INDIRECT("E"&amp;ROW()))),HLOOKUP(INDIRECT("G"&amp;ROW()),GradeAges,($I$3-INDIRECT("E"&amp;ROW())),FALSE)))</f>
        <v/>
      </c>
      <c r="I65" s="95"/>
      <c r="J65" s="86"/>
      <c r="N65" s="82"/>
      <c r="O65" s="83"/>
    </row>
    <row r="66" spans="1:15" ht="15.9" thickBot="1">
      <c r="A66" s="72">
        <f>A65+1</f>
        <v>41</v>
      </c>
      <c r="B66" s="97"/>
      <c r="C66" s="99"/>
      <c r="D66" s="84"/>
      <c r="E66" s="76"/>
      <c r="F66" s="77"/>
      <c r="G66" s="78"/>
      <c r="H66" s="79" t="str">
        <f t="shared" ca="1" si="5"/>
        <v/>
      </c>
      <c r="I66" s="95"/>
      <c r="J66" s="86"/>
      <c r="N66" s="82"/>
      <c r="O66" s="83"/>
    </row>
    <row r="67" spans="1:15" ht="15.9" thickBot="1">
      <c r="A67" s="72">
        <f t="shared" ref="A67:A72" si="6">A66+1</f>
        <v>42</v>
      </c>
      <c r="B67" s="97"/>
      <c r="C67" s="99"/>
      <c r="D67" s="84"/>
      <c r="E67" s="76"/>
      <c r="F67" s="77"/>
      <c r="G67" s="78"/>
      <c r="H67" s="79" t="str">
        <f t="shared" ca="1" si="5"/>
        <v/>
      </c>
      <c r="I67" s="95"/>
      <c r="J67" s="86"/>
      <c r="N67" s="82"/>
      <c r="O67" s="83"/>
    </row>
    <row r="68" spans="1:15" ht="15.9" thickBot="1">
      <c r="A68" s="72">
        <f t="shared" si="6"/>
        <v>43</v>
      </c>
      <c r="B68" s="97"/>
      <c r="C68" s="99"/>
      <c r="D68" s="84"/>
      <c r="E68" s="76"/>
      <c r="F68" s="77"/>
      <c r="G68" s="78"/>
      <c r="H68" s="79" t="str">
        <f t="shared" ca="1" si="5"/>
        <v/>
      </c>
      <c r="I68" s="95"/>
      <c r="J68" s="86"/>
      <c r="N68" s="82"/>
      <c r="O68" s="83"/>
    </row>
    <row r="69" spans="1:15" ht="15.9" thickBot="1">
      <c r="A69" s="72">
        <f t="shared" si="6"/>
        <v>44</v>
      </c>
      <c r="B69" s="97"/>
      <c r="C69" s="99"/>
      <c r="D69" s="84"/>
      <c r="E69" s="76"/>
      <c r="F69" s="77"/>
      <c r="G69" s="78"/>
      <c r="H69" s="79" t="str">
        <f t="shared" ca="1" si="5"/>
        <v/>
      </c>
      <c r="I69" s="95"/>
      <c r="J69" s="86"/>
      <c r="N69" s="82"/>
      <c r="O69" s="83"/>
    </row>
    <row r="70" spans="1:15" ht="15.9" thickBot="1">
      <c r="A70" s="72">
        <f t="shared" si="6"/>
        <v>45</v>
      </c>
      <c r="B70" s="97"/>
      <c r="C70" s="99"/>
      <c r="D70" s="84"/>
      <c r="E70" s="76"/>
      <c r="F70" s="77"/>
      <c r="G70" s="78"/>
      <c r="H70" s="79" t="str">
        <f t="shared" ca="1" si="5"/>
        <v/>
      </c>
      <c r="I70" s="95"/>
      <c r="J70" s="86"/>
      <c r="N70" s="82"/>
      <c r="O70" s="83"/>
    </row>
    <row r="71" spans="1:15" ht="15.9" thickBot="1">
      <c r="A71" s="72">
        <f t="shared" si="6"/>
        <v>46</v>
      </c>
      <c r="B71" s="97"/>
      <c r="C71" s="99"/>
      <c r="D71" s="84"/>
      <c r="E71" s="76"/>
      <c r="F71" s="77"/>
      <c r="G71" s="78"/>
      <c r="H71" s="79" t="str">
        <f t="shared" ca="1" si="5"/>
        <v/>
      </c>
      <c r="I71" s="95"/>
      <c r="J71" s="86"/>
      <c r="N71" s="82"/>
      <c r="O71" s="83"/>
    </row>
    <row r="72" spans="1:15" ht="15.9" thickBot="1">
      <c r="A72" s="72">
        <f t="shared" si="6"/>
        <v>47</v>
      </c>
      <c r="B72" s="97"/>
      <c r="C72" s="99"/>
      <c r="D72" s="84"/>
      <c r="E72" s="76"/>
      <c r="F72" s="77"/>
      <c r="G72" s="78"/>
      <c r="H72" s="79" t="str">
        <f t="shared" ca="1" si="5"/>
        <v/>
      </c>
      <c r="I72" s="95"/>
      <c r="J72" s="86"/>
      <c r="N72" s="82"/>
      <c r="O72" s="83"/>
    </row>
    <row r="73" spans="1:15" ht="15.9" thickBot="1">
      <c r="A73" s="72">
        <f t="shared" si="3"/>
        <v>48</v>
      </c>
      <c r="B73" s="97"/>
      <c r="C73" s="99"/>
      <c r="D73" s="84"/>
      <c r="E73" s="76"/>
      <c r="F73" s="77"/>
      <c r="G73" s="78"/>
      <c r="H73" s="79" t="str">
        <f t="shared" ca="1" si="5"/>
        <v/>
      </c>
      <c r="I73" s="95"/>
      <c r="J73" s="86"/>
      <c r="N73" s="82"/>
      <c r="O73" s="83"/>
    </row>
    <row r="74" spans="1:15" ht="15.9" thickBot="1">
      <c r="A74" s="72">
        <f t="shared" si="3"/>
        <v>49</v>
      </c>
      <c r="B74" s="97"/>
      <c r="C74" s="99"/>
      <c r="D74" s="84"/>
      <c r="E74" s="76"/>
      <c r="F74" s="77"/>
      <c r="G74" s="78"/>
      <c r="H74" s="79" t="str">
        <f t="shared" ca="1" si="5"/>
        <v/>
      </c>
      <c r="I74" s="95"/>
      <c r="J74" s="86"/>
      <c r="N74" s="82"/>
      <c r="O74" s="83"/>
    </row>
    <row r="75" spans="1:15" ht="16.5" customHeight="1" thickBot="1">
      <c r="A75" s="271" t="s">
        <v>89</v>
      </c>
      <c r="B75" s="272"/>
      <c r="C75" s="273" t="s">
        <v>113</v>
      </c>
      <c r="D75" s="274"/>
      <c r="E75" s="85" t="s">
        <v>47</v>
      </c>
      <c r="F75" s="275"/>
      <c r="G75" s="276"/>
      <c r="H75" s="277" t="s">
        <v>28</v>
      </c>
      <c r="I75" s="278"/>
      <c r="J75" s="86"/>
      <c r="N75" s="87" t="s">
        <v>114</v>
      </c>
      <c r="O75" s="83"/>
    </row>
    <row r="76" spans="1:15" ht="16.5" customHeight="1" thickBot="1">
      <c r="A76" s="279" t="str">
        <f>IF(H75="All Day","","2nd Judge:" )</f>
        <v/>
      </c>
      <c r="B76" s="280"/>
      <c r="C76" s="281"/>
      <c r="D76" s="282"/>
      <c r="E76" s="85" t="str">
        <f>IF(H75="All Day","","Level:" )</f>
        <v/>
      </c>
      <c r="F76" s="275"/>
      <c r="G76" s="276"/>
      <c r="H76" s="283" t="str">
        <f>IF(H75="All Day","",IF(H75="Morning","Afternoon","Morning"))</f>
        <v/>
      </c>
      <c r="I76" s="284"/>
      <c r="J76" s="88"/>
      <c r="N76" s="82"/>
      <c r="O76" s="83"/>
    </row>
    <row r="77" spans="1:15" ht="15.9" thickBot="1">
      <c r="A77" s="72">
        <f>A74+1</f>
        <v>50</v>
      </c>
      <c r="B77" s="97"/>
      <c r="C77" s="99"/>
      <c r="D77" s="84"/>
      <c r="E77" s="76"/>
      <c r="F77" s="77"/>
      <c r="G77" s="78"/>
      <c r="H77" s="79" t="str">
        <f t="shared" ref="H77:H86" ca="1" si="7">IF(INDIRECT("E"&amp;ROW())="","",IF(INDIRECT("G"&amp;ROW())="",INDIRECT("Lists!L"&amp;($I$3-INDIRECT("E"&amp;ROW()))),HLOOKUP(INDIRECT("G"&amp;ROW()),GradeAges,($I$3-INDIRECT("E"&amp;ROW())),FALSE)))</f>
        <v/>
      </c>
      <c r="I77" s="95"/>
      <c r="J77" s="86"/>
      <c r="N77" s="82"/>
      <c r="O77" s="83"/>
    </row>
    <row r="78" spans="1:15" ht="15.9" thickBot="1">
      <c r="A78" s="72">
        <f>A77+1</f>
        <v>51</v>
      </c>
      <c r="B78" s="97"/>
      <c r="C78" s="99"/>
      <c r="D78" s="84"/>
      <c r="E78" s="76"/>
      <c r="F78" s="77"/>
      <c r="G78" s="78"/>
      <c r="H78" s="79" t="str">
        <f t="shared" ca="1" si="7"/>
        <v/>
      </c>
      <c r="I78" s="95"/>
      <c r="J78" s="86"/>
      <c r="N78" s="82"/>
      <c r="O78" s="83"/>
    </row>
    <row r="79" spans="1:15" ht="15.9" thickBot="1">
      <c r="A79" s="72">
        <f t="shared" ref="A79:A86" si="8">A78+1</f>
        <v>52</v>
      </c>
      <c r="B79" s="97"/>
      <c r="C79" s="99"/>
      <c r="D79" s="84"/>
      <c r="E79" s="76"/>
      <c r="F79" s="77"/>
      <c r="G79" s="78"/>
      <c r="H79" s="79" t="str">
        <f t="shared" ca="1" si="7"/>
        <v/>
      </c>
      <c r="I79" s="95"/>
      <c r="J79" s="86"/>
      <c r="N79" s="82"/>
      <c r="O79" s="83"/>
    </row>
    <row r="80" spans="1:15" ht="15.9" thickBot="1">
      <c r="A80" s="72">
        <f t="shared" si="8"/>
        <v>53</v>
      </c>
      <c r="B80" s="97"/>
      <c r="C80" s="99"/>
      <c r="D80" s="84"/>
      <c r="E80" s="76"/>
      <c r="F80" s="77"/>
      <c r="G80" s="78"/>
      <c r="H80" s="79" t="str">
        <f t="shared" ca="1" si="7"/>
        <v/>
      </c>
      <c r="I80" s="95"/>
      <c r="J80" s="86"/>
      <c r="N80" s="82"/>
      <c r="O80" s="83"/>
    </row>
    <row r="81" spans="1:15" ht="15.9" thickBot="1">
      <c r="A81" s="72">
        <f t="shared" si="8"/>
        <v>54</v>
      </c>
      <c r="B81" s="97"/>
      <c r="C81" s="99"/>
      <c r="D81" s="84"/>
      <c r="E81" s="76"/>
      <c r="F81" s="77"/>
      <c r="G81" s="78"/>
      <c r="H81" s="79" t="str">
        <f t="shared" ca="1" si="7"/>
        <v/>
      </c>
      <c r="I81" s="95"/>
      <c r="J81" s="86"/>
      <c r="N81" s="82"/>
      <c r="O81" s="83"/>
    </row>
    <row r="82" spans="1:15" ht="15.9" thickBot="1">
      <c r="A82" s="72">
        <f t="shared" si="8"/>
        <v>55</v>
      </c>
      <c r="B82" s="97"/>
      <c r="C82" s="99"/>
      <c r="D82" s="84"/>
      <c r="E82" s="76"/>
      <c r="F82" s="77"/>
      <c r="G82" s="78"/>
      <c r="H82" s="79" t="str">
        <f t="shared" ca="1" si="7"/>
        <v/>
      </c>
      <c r="I82" s="95"/>
      <c r="J82" s="86"/>
      <c r="N82" s="82"/>
      <c r="O82" s="83"/>
    </row>
    <row r="83" spans="1:15" ht="15.9" thickBot="1">
      <c r="A83" s="72">
        <f t="shared" si="8"/>
        <v>56</v>
      </c>
      <c r="B83" s="97"/>
      <c r="C83" s="99"/>
      <c r="D83" s="84"/>
      <c r="E83" s="76"/>
      <c r="F83" s="77"/>
      <c r="G83" s="78"/>
      <c r="H83" s="79" t="str">
        <f t="shared" ca="1" si="7"/>
        <v/>
      </c>
      <c r="I83" s="95"/>
      <c r="J83" s="86"/>
      <c r="N83" s="82"/>
      <c r="O83" s="83"/>
    </row>
    <row r="84" spans="1:15" ht="15.9" thickBot="1">
      <c r="A84" s="72">
        <f t="shared" si="8"/>
        <v>57</v>
      </c>
      <c r="B84" s="97"/>
      <c r="C84" s="99"/>
      <c r="D84" s="84"/>
      <c r="E84" s="76"/>
      <c r="F84" s="77"/>
      <c r="G84" s="78"/>
      <c r="H84" s="79" t="str">
        <f t="shared" ca="1" si="7"/>
        <v/>
      </c>
      <c r="I84" s="95"/>
      <c r="J84" s="86"/>
      <c r="N84" s="82"/>
      <c r="O84" s="83"/>
    </row>
    <row r="85" spans="1:15" ht="15.9" thickBot="1">
      <c r="A85" s="72">
        <f t="shared" si="8"/>
        <v>58</v>
      </c>
      <c r="B85" s="97"/>
      <c r="C85" s="99"/>
      <c r="D85" s="84"/>
      <c r="E85" s="76"/>
      <c r="F85" s="77"/>
      <c r="G85" s="78"/>
      <c r="H85" s="79" t="str">
        <f t="shared" ca="1" si="7"/>
        <v/>
      </c>
      <c r="I85" s="95"/>
      <c r="J85" s="86"/>
      <c r="N85" s="82"/>
      <c r="O85" s="83"/>
    </row>
    <row r="86" spans="1:15" ht="15.9" thickBot="1">
      <c r="A86" s="72">
        <f t="shared" si="8"/>
        <v>59</v>
      </c>
      <c r="B86" s="97"/>
      <c r="C86" s="99"/>
      <c r="D86" s="84"/>
      <c r="E86" s="76"/>
      <c r="F86" s="77"/>
      <c r="G86" s="78"/>
      <c r="H86" s="79" t="str">
        <f t="shared" ca="1" si="7"/>
        <v/>
      </c>
      <c r="I86" s="95"/>
      <c r="J86" s="86"/>
      <c r="N86" s="82"/>
      <c r="O86" s="83"/>
    </row>
    <row r="87" spans="1:15" ht="16.5" customHeight="1" thickBot="1">
      <c r="A87" s="271" t="s">
        <v>89</v>
      </c>
      <c r="B87" s="272"/>
      <c r="C87" s="273" t="s">
        <v>113</v>
      </c>
      <c r="D87" s="274"/>
      <c r="E87" s="85" t="s">
        <v>47</v>
      </c>
      <c r="F87" s="275"/>
      <c r="G87" s="276"/>
      <c r="H87" s="277" t="s">
        <v>28</v>
      </c>
      <c r="I87" s="278"/>
      <c r="J87" s="86"/>
      <c r="N87" s="87" t="s">
        <v>114</v>
      </c>
      <c r="O87" s="83"/>
    </row>
    <row r="88" spans="1:15" ht="16.5" customHeight="1" thickBot="1">
      <c r="A88" s="279" t="str">
        <f>IF(H87="All Day","","2nd Judge:" )</f>
        <v/>
      </c>
      <c r="B88" s="280"/>
      <c r="C88" s="281"/>
      <c r="D88" s="282"/>
      <c r="E88" s="85" t="str">
        <f>IF(H87="All Day","","Level:" )</f>
        <v/>
      </c>
      <c r="F88" s="275"/>
      <c r="G88" s="276"/>
      <c r="H88" s="283" t="str">
        <f>IF(H87="All Day","",IF(H87="Morning","Afternoon","Morning"))</f>
        <v/>
      </c>
      <c r="I88" s="284"/>
      <c r="J88" s="88"/>
      <c r="N88" s="82"/>
      <c r="O88" s="83"/>
    </row>
    <row r="89" spans="1:15" ht="15.9" thickBot="1">
      <c r="A89" s="72">
        <f>A86+1</f>
        <v>60</v>
      </c>
      <c r="B89" s="97"/>
      <c r="C89" s="99"/>
      <c r="D89" s="84"/>
      <c r="E89" s="76"/>
      <c r="F89" s="77"/>
      <c r="G89" s="78"/>
      <c r="H89" s="79" t="str">
        <f t="shared" ref="H89:H119" ca="1" si="9">IF(INDIRECT("E"&amp;ROW())="","",IF(INDIRECT("G"&amp;ROW())="",INDIRECT("Lists!L"&amp;($I$3-INDIRECT("E"&amp;ROW()))),HLOOKUP(INDIRECT("G"&amp;ROW()),GradeAges,($I$3-INDIRECT("E"&amp;ROW())),FALSE)))</f>
        <v/>
      </c>
      <c r="I89" s="95"/>
      <c r="J89" s="86"/>
      <c r="N89" s="82"/>
      <c r="O89" s="83"/>
    </row>
    <row r="90" spans="1:15" ht="15.9" thickBot="1">
      <c r="A90" s="72">
        <f t="shared" si="3"/>
        <v>61</v>
      </c>
      <c r="B90" s="97"/>
      <c r="C90" s="99"/>
      <c r="D90" s="84"/>
      <c r="E90" s="76"/>
      <c r="F90" s="77"/>
      <c r="G90" s="78"/>
      <c r="H90" s="79" t="str">
        <f t="shared" ca="1" si="9"/>
        <v/>
      </c>
      <c r="I90" s="95"/>
      <c r="J90" s="86"/>
      <c r="N90" s="82"/>
      <c r="O90" s="83"/>
    </row>
    <row r="91" spans="1:15" ht="15.9" thickBot="1">
      <c r="A91" s="72">
        <f t="shared" si="3"/>
        <v>62</v>
      </c>
      <c r="B91" s="97"/>
      <c r="C91" s="99"/>
      <c r="D91" s="84"/>
      <c r="E91" s="76"/>
      <c r="F91" s="77"/>
      <c r="G91" s="78"/>
      <c r="H91" s="79" t="str">
        <f t="shared" ca="1" si="9"/>
        <v/>
      </c>
      <c r="I91" s="95"/>
      <c r="J91" s="86"/>
      <c r="N91" s="82"/>
      <c r="O91" s="83"/>
    </row>
    <row r="92" spans="1:15" ht="15.9" thickBot="1">
      <c r="A92" s="72">
        <f t="shared" si="3"/>
        <v>63</v>
      </c>
      <c r="B92" s="97"/>
      <c r="C92" s="99"/>
      <c r="D92" s="84"/>
      <c r="E92" s="76"/>
      <c r="F92" s="77"/>
      <c r="G92" s="78"/>
      <c r="H92" s="79" t="str">
        <f t="shared" ca="1" si="9"/>
        <v/>
      </c>
      <c r="I92" s="95"/>
      <c r="J92" s="86"/>
      <c r="N92" s="82"/>
      <c r="O92" s="83"/>
    </row>
    <row r="93" spans="1:15" ht="15.9" thickBot="1">
      <c r="A93" s="72">
        <f t="shared" si="3"/>
        <v>64</v>
      </c>
      <c r="B93" s="97"/>
      <c r="C93" s="99"/>
      <c r="D93" s="84"/>
      <c r="E93" s="76"/>
      <c r="F93" s="77"/>
      <c r="G93" s="78"/>
      <c r="H93" s="79" t="str">
        <f t="shared" ca="1" si="9"/>
        <v/>
      </c>
      <c r="I93" s="95"/>
      <c r="J93" s="86"/>
      <c r="N93" s="82"/>
      <c r="O93" s="83"/>
    </row>
    <row r="94" spans="1:15" ht="15.9" thickBot="1">
      <c r="A94" s="72">
        <f t="shared" si="3"/>
        <v>65</v>
      </c>
      <c r="B94" s="97"/>
      <c r="C94" s="99"/>
      <c r="D94" s="84"/>
      <c r="E94" s="76"/>
      <c r="F94" s="77"/>
      <c r="G94" s="78"/>
      <c r="H94" s="79" t="str">
        <f t="shared" ca="1" si="9"/>
        <v/>
      </c>
      <c r="I94" s="95"/>
      <c r="J94" s="86"/>
      <c r="N94" s="82"/>
      <c r="O94" s="83"/>
    </row>
    <row r="95" spans="1:15" ht="15.9" thickBot="1">
      <c r="A95" s="72">
        <f t="shared" si="3"/>
        <v>66</v>
      </c>
      <c r="B95" s="97"/>
      <c r="C95" s="99"/>
      <c r="D95" s="84"/>
      <c r="E95" s="76"/>
      <c r="F95" s="77"/>
      <c r="G95" s="78"/>
      <c r="H95" s="79" t="str">
        <f t="shared" ca="1" si="9"/>
        <v/>
      </c>
      <c r="I95" s="95"/>
      <c r="J95" s="86"/>
      <c r="N95" s="82"/>
      <c r="O95" s="83"/>
    </row>
    <row r="96" spans="1:15" ht="15.9" thickBot="1">
      <c r="A96" s="72">
        <f t="shared" si="3"/>
        <v>67</v>
      </c>
      <c r="B96" s="97"/>
      <c r="C96" s="99"/>
      <c r="D96" s="84"/>
      <c r="E96" s="76"/>
      <c r="F96" s="77"/>
      <c r="G96" s="78"/>
      <c r="H96" s="79" t="str">
        <f t="shared" ca="1" si="9"/>
        <v/>
      </c>
      <c r="I96" s="95"/>
      <c r="J96" s="86"/>
      <c r="N96" s="82"/>
      <c r="O96" s="83"/>
    </row>
    <row r="97" spans="1:15" ht="15.9" thickBot="1">
      <c r="A97" s="72">
        <f t="shared" si="3"/>
        <v>68</v>
      </c>
      <c r="B97" s="97"/>
      <c r="C97" s="99"/>
      <c r="D97" s="84"/>
      <c r="E97" s="76"/>
      <c r="F97" s="77"/>
      <c r="G97" s="78"/>
      <c r="H97" s="79" t="str">
        <f t="shared" ca="1" si="9"/>
        <v/>
      </c>
      <c r="I97" s="95"/>
      <c r="J97" s="86"/>
      <c r="N97" s="82"/>
      <c r="O97" s="83"/>
    </row>
    <row r="98" spans="1:15" ht="15.9" thickBot="1">
      <c r="A98" s="72">
        <f t="shared" si="3"/>
        <v>69</v>
      </c>
      <c r="B98" s="97"/>
      <c r="C98" s="99"/>
      <c r="D98" s="84"/>
      <c r="E98" s="76"/>
      <c r="F98" s="77"/>
      <c r="G98" s="78"/>
      <c r="H98" s="79" t="str">
        <f t="shared" ca="1" si="9"/>
        <v/>
      </c>
      <c r="I98" s="95"/>
      <c r="J98" s="86"/>
      <c r="N98" s="82"/>
      <c r="O98" s="83"/>
    </row>
    <row r="99" spans="1:15" ht="15.9" thickBot="1">
      <c r="A99" s="72">
        <f t="shared" si="3"/>
        <v>70</v>
      </c>
      <c r="B99" s="97"/>
      <c r="C99" s="99"/>
      <c r="D99" s="84"/>
      <c r="E99" s="76"/>
      <c r="F99" s="77"/>
      <c r="G99" s="78"/>
      <c r="H99" s="79" t="str">
        <f t="shared" ca="1" si="9"/>
        <v/>
      </c>
      <c r="I99" s="95"/>
      <c r="J99" s="86"/>
      <c r="N99" s="82"/>
      <c r="O99" s="83"/>
    </row>
    <row r="100" spans="1:15" ht="15.9" thickBot="1">
      <c r="A100" s="72">
        <f t="shared" si="3"/>
        <v>71</v>
      </c>
      <c r="B100" s="97"/>
      <c r="C100" s="99"/>
      <c r="D100" s="84"/>
      <c r="E100" s="76"/>
      <c r="F100" s="77"/>
      <c r="G100" s="78"/>
      <c r="H100" s="79" t="str">
        <f t="shared" ca="1" si="9"/>
        <v/>
      </c>
      <c r="I100" s="95"/>
      <c r="J100" s="86"/>
      <c r="N100" s="82"/>
      <c r="O100" s="83"/>
    </row>
    <row r="101" spans="1:15" ht="15.9" thickBot="1">
      <c r="A101" s="72">
        <f t="shared" si="3"/>
        <v>72</v>
      </c>
      <c r="B101" s="97"/>
      <c r="C101" s="99"/>
      <c r="D101" s="84"/>
      <c r="E101" s="76"/>
      <c r="F101" s="77"/>
      <c r="G101" s="78"/>
      <c r="H101" s="79" t="str">
        <f t="shared" ca="1" si="9"/>
        <v/>
      </c>
      <c r="I101" s="95"/>
      <c r="J101" s="86"/>
      <c r="N101" s="82"/>
      <c r="O101" s="83"/>
    </row>
    <row r="102" spans="1:15" ht="15.9" thickBot="1">
      <c r="A102" s="72">
        <f t="shared" si="3"/>
        <v>73</v>
      </c>
      <c r="B102" s="97"/>
      <c r="C102" s="99"/>
      <c r="D102" s="84"/>
      <c r="E102" s="76"/>
      <c r="F102" s="77"/>
      <c r="G102" s="78"/>
      <c r="H102" s="79" t="str">
        <f t="shared" ca="1" si="9"/>
        <v/>
      </c>
      <c r="I102" s="95"/>
      <c r="J102" s="86"/>
      <c r="N102" s="82"/>
      <c r="O102" s="83"/>
    </row>
    <row r="103" spans="1:15" ht="15.9" thickBot="1">
      <c r="A103" s="72">
        <f t="shared" si="3"/>
        <v>74</v>
      </c>
      <c r="B103" s="97"/>
      <c r="C103" s="99"/>
      <c r="D103" s="84"/>
      <c r="E103" s="76"/>
      <c r="F103" s="77"/>
      <c r="G103" s="78"/>
      <c r="H103" s="79" t="str">
        <f t="shared" ca="1" si="9"/>
        <v/>
      </c>
      <c r="I103" s="95"/>
      <c r="J103" s="86"/>
      <c r="N103" s="82"/>
      <c r="O103" s="83"/>
    </row>
    <row r="104" spans="1:15" ht="15.9" thickBot="1">
      <c r="A104" s="72">
        <f t="shared" si="3"/>
        <v>75</v>
      </c>
      <c r="B104" s="97"/>
      <c r="C104" s="99"/>
      <c r="D104" s="84"/>
      <c r="E104" s="76"/>
      <c r="F104" s="77"/>
      <c r="G104" s="78"/>
      <c r="H104" s="79" t="str">
        <f t="shared" ca="1" si="9"/>
        <v/>
      </c>
      <c r="I104" s="95"/>
      <c r="J104" s="86"/>
      <c r="N104" s="82"/>
      <c r="O104" s="83"/>
    </row>
    <row r="105" spans="1:15" ht="15.9" thickBot="1">
      <c r="A105" s="72">
        <f t="shared" si="3"/>
        <v>76</v>
      </c>
      <c r="B105" s="97"/>
      <c r="C105" s="99"/>
      <c r="D105" s="84"/>
      <c r="E105" s="76"/>
      <c r="F105" s="77"/>
      <c r="G105" s="78"/>
      <c r="H105" s="79" t="str">
        <f t="shared" ca="1" si="9"/>
        <v/>
      </c>
      <c r="I105" s="95"/>
      <c r="J105" s="86"/>
      <c r="N105" s="82"/>
      <c r="O105" s="83"/>
    </row>
    <row r="106" spans="1:15" ht="15.9" thickBot="1">
      <c r="A106" s="72">
        <f t="shared" si="3"/>
        <v>77</v>
      </c>
      <c r="B106" s="97"/>
      <c r="C106" s="99"/>
      <c r="D106" s="84"/>
      <c r="E106" s="76"/>
      <c r="F106" s="77"/>
      <c r="G106" s="78"/>
      <c r="H106" s="79" t="str">
        <f t="shared" ca="1" si="9"/>
        <v/>
      </c>
      <c r="I106" s="95"/>
      <c r="J106" s="86"/>
      <c r="N106" s="82"/>
      <c r="O106" s="83"/>
    </row>
    <row r="107" spans="1:15" ht="15.9" thickBot="1">
      <c r="A107" s="72">
        <f t="shared" si="3"/>
        <v>78</v>
      </c>
      <c r="B107" s="97"/>
      <c r="C107" s="99"/>
      <c r="D107" s="84"/>
      <c r="E107" s="76"/>
      <c r="F107" s="77"/>
      <c r="G107" s="78"/>
      <c r="H107" s="79" t="str">
        <f t="shared" ca="1" si="9"/>
        <v/>
      </c>
      <c r="I107" s="95"/>
      <c r="J107" s="86"/>
      <c r="N107" s="82"/>
      <c r="O107" s="83"/>
    </row>
    <row r="108" spans="1:15" ht="15.9" thickBot="1">
      <c r="A108" s="72">
        <f t="shared" si="3"/>
        <v>79</v>
      </c>
      <c r="B108" s="97"/>
      <c r="C108" s="99"/>
      <c r="D108" s="84"/>
      <c r="E108" s="76"/>
      <c r="F108" s="77"/>
      <c r="G108" s="78"/>
      <c r="H108" s="79" t="str">
        <f t="shared" ca="1" si="9"/>
        <v/>
      </c>
      <c r="I108" s="95"/>
      <c r="J108" s="86"/>
      <c r="N108" s="82"/>
      <c r="O108" s="83"/>
    </row>
    <row r="109" spans="1:15" ht="15.9" thickBot="1">
      <c r="A109" s="72">
        <f t="shared" si="3"/>
        <v>80</v>
      </c>
      <c r="B109" s="97"/>
      <c r="C109" s="99"/>
      <c r="D109" s="84"/>
      <c r="E109" s="76"/>
      <c r="F109" s="77"/>
      <c r="G109" s="78"/>
      <c r="H109" s="79" t="str">
        <f t="shared" ca="1" si="9"/>
        <v/>
      </c>
      <c r="I109" s="95"/>
      <c r="J109" s="86"/>
      <c r="N109" s="82"/>
      <c r="O109" s="83"/>
    </row>
    <row r="110" spans="1:15" ht="15.9" thickBot="1">
      <c r="A110" s="72">
        <f t="shared" si="3"/>
        <v>81</v>
      </c>
      <c r="B110" s="97"/>
      <c r="C110" s="99"/>
      <c r="D110" s="84"/>
      <c r="E110" s="76"/>
      <c r="F110" s="77"/>
      <c r="G110" s="78"/>
      <c r="H110" s="79" t="str">
        <f t="shared" ca="1" si="9"/>
        <v/>
      </c>
      <c r="I110" s="95"/>
      <c r="J110" s="86"/>
      <c r="N110" s="82"/>
      <c r="O110" s="83"/>
    </row>
    <row r="111" spans="1:15" ht="15.9" thickBot="1">
      <c r="A111" s="72">
        <f t="shared" si="3"/>
        <v>82</v>
      </c>
      <c r="B111" s="97"/>
      <c r="C111" s="99"/>
      <c r="D111" s="84"/>
      <c r="E111" s="76"/>
      <c r="F111" s="77"/>
      <c r="G111" s="78"/>
      <c r="H111" s="79" t="str">
        <f t="shared" ca="1" si="9"/>
        <v/>
      </c>
      <c r="I111" s="95"/>
      <c r="J111" s="86"/>
      <c r="N111" s="82"/>
      <c r="O111" s="83"/>
    </row>
    <row r="112" spans="1:15" ht="15.9" thickBot="1">
      <c r="A112" s="72">
        <f t="shared" si="3"/>
        <v>83</v>
      </c>
      <c r="B112" s="97"/>
      <c r="C112" s="99"/>
      <c r="D112" s="84"/>
      <c r="E112" s="76"/>
      <c r="F112" s="77"/>
      <c r="G112" s="78"/>
      <c r="H112" s="79" t="str">
        <f t="shared" ca="1" si="9"/>
        <v/>
      </c>
      <c r="I112" s="95"/>
      <c r="J112" s="86"/>
      <c r="N112" s="82"/>
      <c r="O112" s="83"/>
    </row>
    <row r="113" spans="1:15" ht="15.9" thickBot="1">
      <c r="A113" s="72">
        <f t="shared" si="3"/>
        <v>84</v>
      </c>
      <c r="B113" s="97"/>
      <c r="C113" s="99"/>
      <c r="D113" s="84"/>
      <c r="E113" s="76"/>
      <c r="F113" s="77"/>
      <c r="G113" s="78"/>
      <c r="H113" s="79" t="str">
        <f t="shared" ca="1" si="9"/>
        <v/>
      </c>
      <c r="I113" s="95"/>
      <c r="J113" s="86"/>
      <c r="N113" s="82"/>
      <c r="O113" s="83"/>
    </row>
    <row r="114" spans="1:15" ht="15.9" thickBot="1">
      <c r="A114" s="72">
        <f t="shared" si="3"/>
        <v>85</v>
      </c>
      <c r="B114" s="97"/>
      <c r="C114" s="99"/>
      <c r="D114" s="84"/>
      <c r="E114" s="76"/>
      <c r="F114" s="77"/>
      <c r="G114" s="78"/>
      <c r="H114" s="79" t="str">
        <f t="shared" ca="1" si="9"/>
        <v/>
      </c>
      <c r="I114" s="95"/>
      <c r="J114" s="86"/>
      <c r="N114" s="82"/>
      <c r="O114" s="83"/>
    </row>
    <row r="115" spans="1:15" ht="15.9" thickBot="1">
      <c r="A115" s="72">
        <f t="shared" si="3"/>
        <v>86</v>
      </c>
      <c r="B115" s="97"/>
      <c r="C115" s="99"/>
      <c r="D115" s="84"/>
      <c r="E115" s="76"/>
      <c r="F115" s="77"/>
      <c r="G115" s="78"/>
      <c r="H115" s="79" t="str">
        <f t="shared" ca="1" si="9"/>
        <v/>
      </c>
      <c r="I115" s="95"/>
      <c r="J115" s="86"/>
      <c r="N115" s="82"/>
      <c r="O115" s="83"/>
    </row>
    <row r="116" spans="1:15" ht="15.9" thickBot="1">
      <c r="A116" s="72">
        <f t="shared" si="3"/>
        <v>87</v>
      </c>
      <c r="B116" s="97"/>
      <c r="C116" s="99"/>
      <c r="D116" s="84"/>
      <c r="E116" s="76"/>
      <c r="F116" s="77"/>
      <c r="G116" s="78"/>
      <c r="H116" s="79" t="str">
        <f t="shared" ca="1" si="9"/>
        <v/>
      </c>
      <c r="I116" s="95"/>
      <c r="J116" s="86"/>
      <c r="N116" s="82"/>
      <c r="O116" s="83"/>
    </row>
    <row r="117" spans="1:15" ht="15.9" thickBot="1">
      <c r="A117" s="72">
        <f t="shared" si="3"/>
        <v>88</v>
      </c>
      <c r="B117" s="97"/>
      <c r="C117" s="99"/>
      <c r="D117" s="84"/>
      <c r="E117" s="76"/>
      <c r="F117" s="77"/>
      <c r="G117" s="78"/>
      <c r="H117" s="79" t="str">
        <f t="shared" ca="1" si="9"/>
        <v/>
      </c>
      <c r="I117" s="95"/>
      <c r="J117" s="86"/>
      <c r="N117" s="82"/>
      <c r="O117" s="83"/>
    </row>
    <row r="118" spans="1:15" ht="15.9" thickBot="1">
      <c r="A118" s="72">
        <f t="shared" si="3"/>
        <v>89</v>
      </c>
      <c r="B118" s="97"/>
      <c r="C118" s="99"/>
      <c r="D118" s="84"/>
      <c r="E118" s="76"/>
      <c r="F118" s="77"/>
      <c r="G118" s="78"/>
      <c r="H118" s="79" t="str">
        <f t="shared" ca="1" si="9"/>
        <v/>
      </c>
      <c r="I118" s="95"/>
      <c r="J118" s="86"/>
      <c r="N118" s="82"/>
      <c r="O118" s="83"/>
    </row>
    <row r="119" spans="1:15" ht="15.9" thickBot="1">
      <c r="A119" s="72">
        <f t="shared" si="3"/>
        <v>90</v>
      </c>
      <c r="B119" s="97"/>
      <c r="C119" s="99"/>
      <c r="D119" s="84"/>
      <c r="E119" s="76"/>
      <c r="F119" s="77"/>
      <c r="G119" s="78"/>
      <c r="H119" s="79" t="str">
        <f t="shared" ca="1" si="9"/>
        <v/>
      </c>
      <c r="I119" s="95"/>
      <c r="J119" s="86"/>
      <c r="N119" s="82"/>
      <c r="O119" s="83"/>
    </row>
  </sheetData>
  <sheetProtection algorithmName="SHA-512" hashValue="bwgFUya/Pnu1rnWl8vyvdNDkSE14I+wJe6oIvx5dI6KUnqpGv17X5nP7d0CABKpycOAbQoYshcmSmG5vmU92ZA==" saltValue="EKvF9rNROsNDp66ASkyZLA==" spinCount="100000" sheet="1" objects="1" scenarios="1" formatCells="0" selectLockedCells="1"/>
  <mergeCells count="97">
    <mergeCell ref="H53:I53"/>
    <mergeCell ref="A54:B54"/>
    <mergeCell ref="H54:I54"/>
    <mergeCell ref="H44:I44"/>
    <mergeCell ref="H43:I43"/>
    <mergeCell ref="C54:D54"/>
    <mergeCell ref="A53:B53"/>
    <mergeCell ref="F53:G53"/>
    <mergeCell ref="F54:G54"/>
    <mergeCell ref="A26:B26"/>
    <mergeCell ref="A21:B21"/>
    <mergeCell ref="A27:B27"/>
    <mergeCell ref="A34:B34"/>
    <mergeCell ref="C53:D53"/>
    <mergeCell ref="H63:I63"/>
    <mergeCell ref="A64:B64"/>
    <mergeCell ref="F64:G64"/>
    <mergeCell ref="H64:I64"/>
    <mergeCell ref="C63:D63"/>
    <mergeCell ref="C64:D64"/>
    <mergeCell ref="F63:G63"/>
    <mergeCell ref="A63:B63"/>
    <mergeCell ref="A5:B5"/>
    <mergeCell ref="A6:B6"/>
    <mergeCell ref="A7:B8"/>
    <mergeCell ref="A9:B9"/>
    <mergeCell ref="F26:G26"/>
    <mergeCell ref="A14:B14"/>
    <mergeCell ref="F14:G14"/>
    <mergeCell ref="C7:D8"/>
    <mergeCell ref="E7:F7"/>
    <mergeCell ref="G7:I7"/>
    <mergeCell ref="E8:F8"/>
    <mergeCell ref="G8:I8"/>
    <mergeCell ref="C9:D9"/>
    <mergeCell ref="E9:F9"/>
    <mergeCell ref="G9:I9"/>
    <mergeCell ref="C5:D5"/>
    <mergeCell ref="A20:B20"/>
    <mergeCell ref="C44:D44"/>
    <mergeCell ref="H35:I35"/>
    <mergeCell ref="F35:G35"/>
    <mergeCell ref="A35:B35"/>
    <mergeCell ref="A43:B43"/>
    <mergeCell ref="F43:G43"/>
    <mergeCell ref="C35:D35"/>
    <mergeCell ref="C43:D43"/>
    <mergeCell ref="F44:G44"/>
    <mergeCell ref="A44:B44"/>
    <mergeCell ref="H20:I20"/>
    <mergeCell ref="H21:I21"/>
    <mergeCell ref="F21:G21"/>
    <mergeCell ref="H34:I34"/>
    <mergeCell ref="C21:D21"/>
    <mergeCell ref="H26:I26"/>
    <mergeCell ref="H27:I27"/>
    <mergeCell ref="F34:G34"/>
    <mergeCell ref="C20:D20"/>
    <mergeCell ref="F20:G20"/>
    <mergeCell ref="F27:G27"/>
    <mergeCell ref="C26:D26"/>
    <mergeCell ref="C27:D27"/>
    <mergeCell ref="C34:D34"/>
    <mergeCell ref="H14:I14"/>
    <mergeCell ref="H15:I15"/>
    <mergeCell ref="F15:G15"/>
    <mergeCell ref="A15:B15"/>
    <mergeCell ref="C15:D15"/>
    <mergeCell ref="C14:D14"/>
    <mergeCell ref="E5:F5"/>
    <mergeCell ref="G5:I5"/>
    <mergeCell ref="C6:D6"/>
    <mergeCell ref="E6:F6"/>
    <mergeCell ref="G6:I6"/>
    <mergeCell ref="H1:I1"/>
    <mergeCell ref="C4:D4"/>
    <mergeCell ref="E4:F4"/>
    <mergeCell ref="G4:I4"/>
    <mergeCell ref="C3:H3"/>
    <mergeCell ref="A2:I2"/>
    <mergeCell ref="A4:B4"/>
    <mergeCell ref="A76:B76"/>
    <mergeCell ref="C76:D76"/>
    <mergeCell ref="F76:G76"/>
    <mergeCell ref="H76:I76"/>
    <mergeCell ref="A75:B75"/>
    <mergeCell ref="C75:D75"/>
    <mergeCell ref="F75:G75"/>
    <mergeCell ref="H75:I75"/>
    <mergeCell ref="A87:B87"/>
    <mergeCell ref="C87:D87"/>
    <mergeCell ref="F87:G87"/>
    <mergeCell ref="H87:I87"/>
    <mergeCell ref="A88:B88"/>
    <mergeCell ref="C88:D88"/>
    <mergeCell ref="F88:G88"/>
    <mergeCell ref="H88:I88"/>
  </mergeCells>
  <phoneticPr fontId="3" type="noConversion"/>
  <conditionalFormatting sqref="C14:D15 C20:D21 C26:D27 C34:D35 C43:D44 C53:D54 C63:D64 C75:D76">
    <cfRule type="expression" dxfId="7" priority="3" stopIfTrue="1">
      <formula>ISERROR(SEARCH("name of ",$C14))</formula>
    </cfRule>
  </conditionalFormatting>
  <conditionalFormatting sqref="C87:D88">
    <cfRule type="expression" dxfId="6" priority="1" stopIfTrue="1">
      <formula>ISERROR(SEARCH("name of ",$C87))</formula>
    </cfRule>
  </conditionalFormatting>
  <dataValidations count="9">
    <dataValidation type="list" allowBlank="1" showInputMessage="1" showErrorMessage="1" sqref="I28:I33 I65:I74 I55:I62 I12:I13 I16:I19 I22:I25 I77:I86 I89:I119 I45:I52 I36:I42" xr:uid="{00000000-0002-0000-0100-000000000000}">
      <formula1>Teams</formula1>
    </dataValidation>
    <dataValidation type="list" allowBlank="1" showInputMessage="1" showErrorMessage="1" sqref="F28:F33 F65:F74 F55:F62 F16:F19 F12:F13 F22:F25 F77:F86 F89:F119 F45:F52 F36:F42" xr:uid="{00000000-0002-0000-0100-000001000000}">
      <formula1>Gender</formula1>
    </dataValidation>
    <dataValidation type="list" allowBlank="1" showInputMessage="1" showErrorMessage="1" errorTitle="Invalid Grade" error="Please enter a grade in the range 3 to 6" sqref="G28:G33 G65:G74 G55:G62 G16:G19 G13 G22:G25 G77:G86 G89:G119 G45:G52 G36:G42" xr:uid="{00000000-0002-0000-0100-000002000000}">
      <formula1>Grade</formula1>
    </dataValidation>
    <dataValidation type="list" allowBlank="1" showInputMessage="1" showErrorMessage="1" sqref="H75:I75 H63 H53:I53 H43 H34 H26:I26 H20 H14:I14 H87:I87" xr:uid="{00000000-0002-0000-0100-000003000000}">
      <formula1>When</formula1>
    </dataValidation>
    <dataValidation type="list" allowBlank="1" showInputMessage="1" showErrorMessage="1" sqref="F75:G76 F53:G54 F14:G15 F26:G27 F43:G43 F87:G88" xr:uid="{00000000-0002-0000-0100-000004000000}">
      <formula1>Judges</formula1>
    </dataValidation>
    <dataValidation type="list" allowBlank="1" showInputMessage="1" showErrorMessage="1" sqref="F63:G64 F20:G21 F34:G35 F44:G44" xr:uid="{00000000-0002-0000-0100-000005000000}">
      <formula1>Jobs</formula1>
    </dataValidation>
    <dataValidation type="list" allowBlank="1" showInputMessage="1" showErrorMessage="1" sqref="C5:D5" xr:uid="{00000000-0002-0000-0100-000006000000}">
      <formula1>Clubnames</formula1>
    </dataValidation>
    <dataValidation type="list" allowBlank="1" showInputMessage="1" showErrorMessage="1" errorTitle="Invalid Grade" error="Please enter a valid grade - NDP1, NDP6, CLB1, E, F, Novice etc.  Use the picklist to see the grades available for this competition" sqref="G12" xr:uid="{00000000-0002-0000-0100-000007000000}">
      <formula1>Grade</formula1>
    </dataValidation>
    <dataValidation type="whole" allowBlank="1" showInputMessage="1" showErrorMessage="1" errorTitle="Invalid Year" error="Please emter a year only_x000a_The gymnasts age must be within the rules of the event." prompt="Enter year of birth" sqref="E12:E13 E16:E19 E22:E25 E28:E33 E45:E52 E55:E62 E65:E74 E77:E86 E89:E119 E36:E42" xr:uid="{00000000-0002-0000-0100-000008000000}">
      <formula1>1940</formula1>
      <formula2>$I$3 - 4</formula2>
    </dataValidation>
  </dataValidations>
  <pageMargins left="0.75" right="0.75" top="0.65" bottom="0.61" header="0.5" footer="0.5"/>
  <pageSetup paperSize="9" scale="78" fitToHeight="2" orientation="portrait" horizont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119"/>
  <sheetViews>
    <sheetView zoomScaleNormal="100" workbookViewId="0">
      <selection activeCell="B12" sqref="B12"/>
    </sheetView>
  </sheetViews>
  <sheetFormatPr defaultColWidth="9.1640625" defaultRowHeight="12.9"/>
  <cols>
    <col min="1" max="1" width="4.71875" style="43" customWidth="1"/>
    <col min="2" max="2" width="12.44140625" style="43" customWidth="1"/>
    <col min="3" max="4" width="20.71875" style="41" customWidth="1"/>
    <col min="5" max="5" width="14.5546875" style="43" customWidth="1"/>
    <col min="6" max="6" width="7.83203125" style="43" customWidth="1"/>
    <col min="7" max="7" width="13.83203125" style="41" customWidth="1"/>
    <col min="8" max="8" width="10.5546875" style="44" customWidth="1"/>
    <col min="9" max="9" width="11.71875" style="43" customWidth="1"/>
    <col min="10" max="10" width="1.71875" style="44" customWidth="1"/>
    <col min="11" max="13" width="1.71875" style="45" customWidth="1"/>
    <col min="14" max="14" width="54.71875" style="46" customWidth="1"/>
    <col min="15" max="15" width="12.5546875" style="47" customWidth="1"/>
    <col min="16" max="16384" width="9.1640625" style="41"/>
  </cols>
  <sheetData>
    <row r="1" spans="1:15" ht="18.3">
      <c r="A1" s="39">
        <v>60</v>
      </c>
      <c r="B1" s="40" t="s">
        <v>61</v>
      </c>
      <c r="D1" s="42" t="s">
        <v>36</v>
      </c>
      <c r="H1" s="285" t="str">
        <f>Entries!H1</f>
        <v>rev 24.2 02/03/2024</v>
      </c>
      <c r="I1" s="285"/>
    </row>
    <row r="2" spans="1:15" ht="23.1">
      <c r="A2" s="324" t="s">
        <v>280</v>
      </c>
      <c r="B2" s="324"/>
      <c r="C2" s="324"/>
      <c r="D2" s="324"/>
      <c r="E2" s="324"/>
      <c r="F2" s="324"/>
      <c r="G2" s="324"/>
      <c r="H2" s="324"/>
      <c r="I2" s="324"/>
      <c r="J2" s="48"/>
    </row>
    <row r="3" spans="1:15" ht="23.25" customHeight="1" thickBot="1">
      <c r="A3" s="49">
        <f>IF(C5="",2,1+MATCH(C5,Clubs!A1:A32,0))</f>
        <v>33</v>
      </c>
      <c r="B3" s="101" t="s">
        <v>115</v>
      </c>
      <c r="C3" s="293" t="s">
        <v>0</v>
      </c>
      <c r="D3" s="293"/>
      <c r="E3" s="293"/>
      <c r="F3" s="293"/>
      <c r="G3" s="293"/>
      <c r="H3" s="293"/>
      <c r="I3" s="50">
        <f>+Entries!I3</f>
        <v>2026</v>
      </c>
      <c r="J3" s="51"/>
    </row>
    <row r="4" spans="1:15" ht="16.5" customHeight="1" thickBot="1">
      <c r="A4" s="295" t="s">
        <v>50</v>
      </c>
      <c r="B4" s="296"/>
      <c r="C4" s="286" t="s">
        <v>259</v>
      </c>
      <c r="D4" s="287"/>
      <c r="E4" s="288" t="s">
        <v>1</v>
      </c>
      <c r="F4" s="289"/>
      <c r="G4" s="290" t="str">
        <f>+Entries!G4</f>
        <v>Cambridge University Sports Centre, Philippa Fawcett Dr, Cambridge CB3 0AS</v>
      </c>
      <c r="H4" s="291"/>
      <c r="I4" s="292"/>
      <c r="J4" s="52"/>
    </row>
    <row r="5" spans="1:15" ht="16.5" customHeight="1" thickBot="1">
      <c r="A5" s="295" t="s">
        <v>19</v>
      </c>
      <c r="B5" s="296"/>
      <c r="C5" s="319" t="str">
        <f>+Entries!C5</f>
        <v>Your club</v>
      </c>
      <c r="D5" s="320"/>
      <c r="E5" s="288" t="s">
        <v>2</v>
      </c>
      <c r="F5" s="289"/>
      <c r="G5" s="297" t="str">
        <f>+Entries!G5</f>
        <v>19th April 2026</v>
      </c>
      <c r="H5" s="298"/>
      <c r="I5" s="299"/>
      <c r="J5" s="52"/>
      <c r="L5" s="53"/>
      <c r="M5" s="53"/>
    </row>
    <row r="6" spans="1:15" ht="16.5" customHeight="1" thickBot="1">
      <c r="A6" s="295" t="s">
        <v>3</v>
      </c>
      <c r="B6" s="296"/>
      <c r="C6" s="300" t="str">
        <f ca="1">+Entries!C6</f>
        <v>Your contact</v>
      </c>
      <c r="D6" s="301"/>
      <c r="E6" s="288" t="s">
        <v>215</v>
      </c>
      <c r="F6" s="289"/>
      <c r="G6" s="302" t="str">
        <f ca="1">+Entries!G6</f>
        <v>Your BG Number</v>
      </c>
      <c r="H6" s="303"/>
      <c r="I6" s="304"/>
      <c r="J6" s="54"/>
    </row>
    <row r="7" spans="1:15" ht="18" customHeight="1" thickBot="1">
      <c r="A7" s="308" t="s">
        <v>4</v>
      </c>
      <c r="B7" s="309"/>
      <c r="C7" s="312" t="str">
        <f ca="1">+Entries!C7</f>
        <v>Your address</v>
      </c>
      <c r="D7" s="313"/>
      <c r="E7" s="288" t="s">
        <v>5</v>
      </c>
      <c r="F7" s="289"/>
      <c r="G7" s="302" t="str">
        <f ca="1">+Entries!G7</f>
        <v>Your phone</v>
      </c>
      <c r="H7" s="303"/>
      <c r="I7" s="304"/>
      <c r="J7" s="54"/>
    </row>
    <row r="8" spans="1:15" ht="34.5" customHeight="1" thickBot="1">
      <c r="A8" s="310"/>
      <c r="B8" s="311"/>
      <c r="C8" s="314"/>
      <c r="D8" s="315"/>
      <c r="E8" s="288" t="s">
        <v>6</v>
      </c>
      <c r="F8" s="289"/>
      <c r="G8" s="316" t="str">
        <f ca="1">+Entries!G8</f>
        <v>youremail1@domain.com;youremail2@domain.com</v>
      </c>
      <c r="H8" s="317"/>
      <c r="I8" s="318"/>
      <c r="J8" s="54"/>
    </row>
    <row r="9" spans="1:15" ht="16.5" customHeight="1" thickBot="1">
      <c r="A9" s="295" t="s">
        <v>52</v>
      </c>
      <c r="B9" s="296"/>
      <c r="C9" s="300" t="str">
        <f ca="1">+Entries!C9</f>
        <v>Your postcode</v>
      </c>
      <c r="D9" s="301"/>
      <c r="E9" s="288" t="s">
        <v>8</v>
      </c>
      <c r="F9" s="289"/>
      <c r="G9" s="302" t="str">
        <f ca="1">+Entries!G9</f>
        <v>Your colours</v>
      </c>
      <c r="H9" s="303"/>
      <c r="I9" s="304"/>
      <c r="J9" s="54"/>
    </row>
    <row r="10" spans="1:15" ht="15.9" thickBot="1">
      <c r="A10" s="55"/>
      <c r="B10" s="55"/>
      <c r="C10" s="56"/>
      <c r="D10" s="57"/>
      <c r="E10" s="58"/>
      <c r="F10" s="59"/>
      <c r="G10" s="60"/>
      <c r="H10" s="61"/>
      <c r="I10" s="59"/>
      <c r="J10" s="62"/>
      <c r="N10" s="45"/>
      <c r="O10" s="45"/>
    </row>
    <row r="11" spans="1:15" ht="16.5" customHeight="1" thickBot="1">
      <c r="A11" s="63" t="s">
        <v>85</v>
      </c>
      <c r="B11" s="64" t="s">
        <v>86</v>
      </c>
      <c r="C11" s="65" t="s">
        <v>9</v>
      </c>
      <c r="D11" s="66" t="s">
        <v>20</v>
      </c>
      <c r="E11" s="67" t="s">
        <v>195</v>
      </c>
      <c r="F11" s="68" t="s">
        <v>42</v>
      </c>
      <c r="G11" s="68" t="s">
        <v>41</v>
      </c>
      <c r="H11" s="68" t="s">
        <v>43</v>
      </c>
      <c r="I11" s="69" t="s">
        <v>10</v>
      </c>
      <c r="J11" s="70"/>
      <c r="K11" s="53"/>
      <c r="L11" s="53"/>
      <c r="M11" s="53"/>
      <c r="N11" s="68" t="s">
        <v>256</v>
      </c>
      <c r="O11" s="71"/>
    </row>
    <row r="12" spans="1:15" ht="18" customHeight="1" thickBot="1">
      <c r="A12" s="72">
        <v>1</v>
      </c>
      <c r="B12" s="73"/>
      <c r="C12" s="74"/>
      <c r="D12" s="75"/>
      <c r="E12" s="76"/>
      <c r="F12" s="77"/>
      <c r="G12" s="78"/>
      <c r="H12" s="79" t="str">
        <f ca="1">IF(INDIRECT("E"&amp;ROW())="","",IF(INDIRECT("G"&amp;ROW())="",INDIRECT("ListsDMT!L"&amp;($I$3-INDIRECT("E"&amp;ROW()))),HLOOKUP(INDIRECT("G"&amp;ROW()),GradeAgesDMT,($I$3-INDIRECT("E"&amp;ROW())),FALSE)))</f>
        <v/>
      </c>
      <c r="I12" s="80"/>
      <c r="J12" s="81"/>
      <c r="N12" s="82"/>
      <c r="O12" s="83"/>
    </row>
    <row r="13" spans="1:15" ht="18.75" customHeight="1" thickBot="1">
      <c r="A13" s="72">
        <v>2</v>
      </c>
      <c r="B13" s="73"/>
      <c r="C13" s="74"/>
      <c r="D13" s="84"/>
      <c r="E13" s="76"/>
      <c r="F13" s="77"/>
      <c r="G13" s="78"/>
      <c r="H13" s="79" t="str">
        <f ca="1">IF(INDIRECT("E"&amp;ROW())="","",IF(INDIRECT("G"&amp;ROW())="",INDIRECT("ListsDMT!L"&amp;($I$3-INDIRECT("E"&amp;ROW()))),HLOOKUP(INDIRECT("G"&amp;ROW()),GradeAgesDMT,($I$3-INDIRECT("E"&amp;ROW())),FALSE)))</f>
        <v/>
      </c>
      <c r="I13" s="80"/>
      <c r="J13" s="81"/>
      <c r="N13" s="82"/>
      <c r="O13" s="83"/>
    </row>
    <row r="14" spans="1:15" ht="16.5" customHeight="1" thickBot="1">
      <c r="A14" s="271" t="s">
        <v>89</v>
      </c>
      <c r="B14" s="272"/>
      <c r="C14" s="273" t="s">
        <v>113</v>
      </c>
      <c r="D14" s="274"/>
      <c r="E14" s="85" t="s">
        <v>47</v>
      </c>
      <c r="F14" s="275"/>
      <c r="G14" s="276"/>
      <c r="H14" s="277" t="s">
        <v>28</v>
      </c>
      <c r="I14" s="278"/>
      <c r="J14" s="86"/>
      <c r="N14" s="102" t="s">
        <v>114</v>
      </c>
      <c r="O14" s="83"/>
    </row>
    <row r="15" spans="1:15" ht="16.5" customHeight="1" thickBot="1">
      <c r="A15" s="279" t="str">
        <f>IF(H14="All Day","","2nd Judge:" )</f>
        <v/>
      </c>
      <c r="B15" s="280"/>
      <c r="C15" s="281"/>
      <c r="D15" s="282"/>
      <c r="E15" s="85" t="str">
        <f>IF(H14="All Day","","Level:" )</f>
        <v/>
      </c>
      <c r="F15" s="275"/>
      <c r="G15" s="276"/>
      <c r="H15" s="283" t="str">
        <f>IF(H14="All Day","",IF(H14="Morning","Afternoon","Morning"))</f>
        <v/>
      </c>
      <c r="I15" s="284"/>
      <c r="J15" s="88"/>
      <c r="N15" s="82"/>
      <c r="O15" s="83"/>
    </row>
    <row r="16" spans="1:15" ht="15.9" thickBot="1">
      <c r="A16" s="89">
        <v>3</v>
      </c>
      <c r="B16" s="90"/>
      <c r="C16" s="74"/>
      <c r="D16" s="91"/>
      <c r="E16" s="76"/>
      <c r="F16" s="77"/>
      <c r="G16" s="78"/>
      <c r="H16" s="79" t="str">
        <f ca="1">IF(INDIRECT("E"&amp;ROW())="","",IF(INDIRECT("G"&amp;ROW())="",INDIRECT("ListsDMT!L"&amp;($I$3-INDIRECT("E"&amp;ROW()))),HLOOKUP(INDIRECT("G"&amp;ROW()),GradeAgesDMT,($I$3-INDIRECT("E"&amp;ROW())),FALSE)))</f>
        <v/>
      </c>
      <c r="I16" s="92"/>
      <c r="J16" s="81"/>
      <c r="N16" s="82"/>
      <c r="O16" s="83"/>
    </row>
    <row r="17" spans="1:15" ht="15.9" thickBot="1">
      <c r="A17" s="93">
        <v>4</v>
      </c>
      <c r="B17" s="94"/>
      <c r="C17" s="74"/>
      <c r="D17" s="75"/>
      <c r="E17" s="76"/>
      <c r="F17" s="77"/>
      <c r="G17" s="78"/>
      <c r="H17" s="79" t="str">
        <f ca="1">IF(INDIRECT("E"&amp;ROW())="","",IF(INDIRECT("G"&amp;ROW())="",INDIRECT("ListsDMT!L"&amp;($I$3-INDIRECT("E"&amp;ROW()))),HLOOKUP(INDIRECT("G"&amp;ROW()),GradeAgesDMT,($I$3-INDIRECT("E"&amp;ROW())),FALSE)))</f>
        <v/>
      </c>
      <c r="I17" s="95"/>
      <c r="J17" s="86"/>
      <c r="N17" s="82"/>
      <c r="O17" s="83"/>
    </row>
    <row r="18" spans="1:15" ht="15.9" thickBot="1">
      <c r="A18" s="72">
        <v>5</v>
      </c>
      <c r="B18" s="73"/>
      <c r="C18" s="74"/>
      <c r="D18" s="84"/>
      <c r="E18" s="76"/>
      <c r="F18" s="77"/>
      <c r="G18" s="78"/>
      <c r="H18" s="79" t="str">
        <f ca="1">IF(INDIRECT("E"&amp;ROW())="","",IF(INDIRECT("G"&amp;ROW())="",INDIRECT("ListsDMT!L"&amp;($I$3-INDIRECT("E"&amp;ROW()))),HLOOKUP(INDIRECT("G"&amp;ROW()),GradeAgesDMT,($I$3-INDIRECT("E"&amp;ROW())),FALSE)))</f>
        <v/>
      </c>
      <c r="I18" s="95"/>
      <c r="J18" s="86"/>
      <c r="N18" s="82"/>
      <c r="O18" s="83"/>
    </row>
    <row r="19" spans="1:15" ht="15.9" thickBot="1">
      <c r="A19" s="72">
        <v>6</v>
      </c>
      <c r="B19" s="73"/>
      <c r="C19" s="74"/>
      <c r="D19" s="75"/>
      <c r="E19" s="76"/>
      <c r="F19" s="77"/>
      <c r="G19" s="78"/>
      <c r="H19" s="79" t="str">
        <f ca="1">IF(INDIRECT("E"&amp;ROW())="","",IF(INDIRECT("G"&amp;ROW())="",INDIRECT("ListsDMT!L"&amp;($I$3-INDIRECT("E"&amp;ROW()))),HLOOKUP(INDIRECT("G"&amp;ROW()),GradeAgesDMT,($I$3-INDIRECT("E"&amp;ROW())),FALSE)))</f>
        <v/>
      </c>
      <c r="I19" s="95"/>
      <c r="J19" s="86"/>
      <c r="N19" s="82"/>
      <c r="O19" s="83"/>
    </row>
    <row r="20" spans="1:15" ht="16.5" customHeight="1" thickBot="1">
      <c r="A20" s="271" t="s">
        <v>90</v>
      </c>
      <c r="B20" s="305"/>
      <c r="C20" s="273" t="s">
        <v>112</v>
      </c>
      <c r="D20" s="274"/>
      <c r="E20" s="85" t="s">
        <v>46</v>
      </c>
      <c r="F20" s="275"/>
      <c r="G20" s="276"/>
      <c r="H20" s="307" t="s">
        <v>28</v>
      </c>
      <c r="I20" s="276"/>
      <c r="J20" s="86"/>
      <c r="N20" s="82"/>
      <c r="O20" s="83"/>
    </row>
    <row r="21" spans="1:15" ht="16.5" customHeight="1" thickBot="1">
      <c r="A21" s="279" t="str">
        <f>IF(H20="All Day","","2nd Official:" )</f>
        <v/>
      </c>
      <c r="B21" s="306"/>
      <c r="C21" s="281"/>
      <c r="D21" s="282"/>
      <c r="E21" s="85" t="str">
        <f>IF(H20="All Day","","Job:" )</f>
        <v/>
      </c>
      <c r="F21" s="275"/>
      <c r="G21" s="276"/>
      <c r="H21" s="283" t="str">
        <f>IF(H20="All Day","",IF(H20="Morning","Afternoon","Morning"))</f>
        <v/>
      </c>
      <c r="I21" s="284"/>
      <c r="J21" s="88"/>
      <c r="N21" s="82"/>
      <c r="O21" s="83"/>
    </row>
    <row r="22" spans="1:15" ht="15.9" thickBot="1">
      <c r="A22" s="72">
        <v>7</v>
      </c>
      <c r="B22" s="73"/>
      <c r="C22" s="74"/>
      <c r="D22" s="84"/>
      <c r="E22" s="76"/>
      <c r="F22" s="77"/>
      <c r="G22" s="78"/>
      <c r="H22" s="79" t="str">
        <f ca="1">IF(INDIRECT("E"&amp;ROW())="","",IF(INDIRECT("G"&amp;ROW())="",INDIRECT("ListsDMT!L"&amp;($I$3-INDIRECT("E"&amp;ROW()))),HLOOKUP(INDIRECT("G"&amp;ROW()),GradeAgesDMT,($I$3-INDIRECT("E"&amp;ROW())),FALSE)))</f>
        <v/>
      </c>
      <c r="I22" s="95"/>
      <c r="J22" s="86"/>
      <c r="N22" s="82"/>
      <c r="O22" s="83"/>
    </row>
    <row r="23" spans="1:15" ht="15.9" thickBot="1">
      <c r="A23" s="72">
        <v>8</v>
      </c>
      <c r="B23" s="73"/>
      <c r="C23" s="74"/>
      <c r="D23" s="91"/>
      <c r="E23" s="76"/>
      <c r="F23" s="77"/>
      <c r="G23" s="78"/>
      <c r="H23" s="79" t="str">
        <f ca="1">IF(INDIRECT("E"&amp;ROW())="","",IF(INDIRECT("G"&amp;ROW())="",INDIRECT("ListsDMT!L"&amp;($I$3-INDIRECT("E"&amp;ROW()))),HLOOKUP(INDIRECT("G"&amp;ROW()),GradeAgesDMT,($I$3-INDIRECT("E"&amp;ROW())),FALSE)))</f>
        <v/>
      </c>
      <c r="I23" s="95"/>
      <c r="J23" s="86"/>
      <c r="N23" s="82"/>
      <c r="O23" s="83"/>
    </row>
    <row r="24" spans="1:15" ht="15.9" thickBot="1">
      <c r="A24" s="89">
        <v>9</v>
      </c>
      <c r="B24" s="90"/>
      <c r="C24" s="74"/>
      <c r="D24" s="75"/>
      <c r="E24" s="76"/>
      <c r="F24" s="77"/>
      <c r="G24" s="78"/>
      <c r="H24" s="79" t="str">
        <f ca="1">IF(INDIRECT("E"&amp;ROW())="","",IF(INDIRECT("G"&amp;ROW())="",INDIRECT("ListsDMT!L"&amp;($I$3-INDIRECT("E"&amp;ROW()))),HLOOKUP(INDIRECT("G"&amp;ROW()),GradeAgesDMT,($I$3-INDIRECT("E"&amp;ROW())),FALSE)))</f>
        <v/>
      </c>
      <c r="I24" s="95"/>
      <c r="J24" s="86"/>
      <c r="N24" s="82"/>
      <c r="O24" s="83"/>
    </row>
    <row r="25" spans="1:15" ht="15.9" thickBot="1">
      <c r="A25" s="93">
        <v>10</v>
      </c>
      <c r="B25" s="94"/>
      <c r="C25" s="74"/>
      <c r="D25" s="84"/>
      <c r="E25" s="76"/>
      <c r="F25" s="77"/>
      <c r="G25" s="78"/>
      <c r="H25" s="79" t="str">
        <f ca="1">IF(INDIRECT("E"&amp;ROW())="","",IF(INDIRECT("G"&amp;ROW())="",INDIRECT("ListsDMT!L"&amp;($I$3-INDIRECT("E"&amp;ROW()))),HLOOKUP(INDIRECT("G"&amp;ROW()),GradeAgesDMT,($I$3-INDIRECT("E"&amp;ROW())),FALSE)))</f>
        <v/>
      </c>
      <c r="I25" s="95"/>
      <c r="J25" s="86"/>
      <c r="N25" s="82"/>
      <c r="O25" s="83"/>
    </row>
    <row r="26" spans="1:15" ht="16.5" customHeight="1" thickBot="1">
      <c r="A26" s="271" t="s">
        <v>89</v>
      </c>
      <c r="B26" s="272"/>
      <c r="C26" s="273" t="s">
        <v>113</v>
      </c>
      <c r="D26" s="274"/>
      <c r="E26" s="85" t="s">
        <v>47</v>
      </c>
      <c r="F26" s="275"/>
      <c r="G26" s="276"/>
      <c r="H26" s="277" t="s">
        <v>28</v>
      </c>
      <c r="I26" s="278"/>
      <c r="J26" s="86"/>
      <c r="N26" s="102" t="s">
        <v>114</v>
      </c>
      <c r="O26" s="83"/>
    </row>
    <row r="27" spans="1:15" ht="16.5" customHeight="1" thickBot="1">
      <c r="A27" s="279" t="str">
        <f>IF(H26="All Day","","2nd Judge:" )</f>
        <v/>
      </c>
      <c r="B27" s="280"/>
      <c r="C27" s="281"/>
      <c r="D27" s="282"/>
      <c r="E27" s="85" t="str">
        <f>IF(H26="All Day","","Level:" )</f>
        <v/>
      </c>
      <c r="F27" s="275"/>
      <c r="G27" s="276"/>
      <c r="H27" s="283" t="str">
        <f>IF(H26="All Day","",IF(H26="Morning","Afternoon","Morning"))</f>
        <v/>
      </c>
      <c r="I27" s="284"/>
      <c r="J27" s="88"/>
      <c r="N27" s="82"/>
      <c r="O27" s="83"/>
    </row>
    <row r="28" spans="1:15" ht="15.9" thickBot="1">
      <c r="A28" s="72">
        <v>11</v>
      </c>
      <c r="B28" s="73"/>
      <c r="C28" s="74"/>
      <c r="D28" s="75"/>
      <c r="E28" s="76"/>
      <c r="F28" s="77"/>
      <c r="G28" s="78"/>
      <c r="H28" s="79" t="str">
        <f t="shared" ref="H28:H33" ca="1" si="0">IF(INDIRECT("E"&amp;ROW())="","",IF(INDIRECT("G"&amp;ROW())="",INDIRECT("ListsDMT!L"&amp;($I$3-INDIRECT("E"&amp;ROW()))),HLOOKUP(INDIRECT("G"&amp;ROW()),GradeAgesDMT,($I$3-INDIRECT("E"&amp;ROW())),FALSE)))</f>
        <v/>
      </c>
      <c r="I28" s="95"/>
      <c r="J28" s="86"/>
      <c r="N28" s="82"/>
      <c r="O28" s="83"/>
    </row>
    <row r="29" spans="1:15" ht="15.9" thickBot="1">
      <c r="A29" s="72">
        <v>12</v>
      </c>
      <c r="B29" s="96"/>
      <c r="C29" s="74"/>
      <c r="D29" s="84"/>
      <c r="E29" s="76"/>
      <c r="F29" s="77"/>
      <c r="G29" s="78"/>
      <c r="H29" s="79" t="str">
        <f t="shared" ca="1" si="0"/>
        <v/>
      </c>
      <c r="I29" s="95"/>
      <c r="J29" s="86"/>
      <c r="N29" s="82"/>
      <c r="O29" s="83"/>
    </row>
    <row r="30" spans="1:15" ht="15.9" thickBot="1">
      <c r="A30" s="72">
        <v>13</v>
      </c>
      <c r="B30" s="97"/>
      <c r="C30" s="74"/>
      <c r="D30" s="91"/>
      <c r="E30" s="76"/>
      <c r="F30" s="77"/>
      <c r="G30" s="78"/>
      <c r="H30" s="79" t="str">
        <f t="shared" ca="1" si="0"/>
        <v/>
      </c>
      <c r="I30" s="95"/>
      <c r="J30" s="86"/>
      <c r="N30" s="82"/>
      <c r="O30" s="83"/>
    </row>
    <row r="31" spans="1:15" ht="15.9" thickBot="1">
      <c r="A31" s="72">
        <v>14</v>
      </c>
      <c r="B31" s="96"/>
      <c r="C31" s="74"/>
      <c r="D31" s="75"/>
      <c r="E31" s="76"/>
      <c r="F31" s="77"/>
      <c r="G31" s="78"/>
      <c r="H31" s="79" t="str">
        <f t="shared" ca="1" si="0"/>
        <v/>
      </c>
      <c r="I31" s="95"/>
      <c r="J31" s="86"/>
      <c r="N31" s="82"/>
      <c r="O31" s="83"/>
    </row>
    <row r="32" spans="1:15" ht="15.9" thickBot="1">
      <c r="A32" s="72">
        <v>15</v>
      </c>
      <c r="B32" s="97"/>
      <c r="C32" s="74"/>
      <c r="D32" s="84"/>
      <c r="E32" s="76"/>
      <c r="F32" s="77"/>
      <c r="G32" s="78"/>
      <c r="H32" s="79" t="str">
        <f t="shared" ca="1" si="0"/>
        <v/>
      </c>
      <c r="I32" s="95"/>
      <c r="J32" s="86"/>
      <c r="N32" s="82"/>
      <c r="O32" s="83"/>
    </row>
    <row r="33" spans="1:15" ht="15.9" thickBot="1">
      <c r="A33" s="72">
        <v>16</v>
      </c>
      <c r="B33" s="97"/>
      <c r="C33" s="74"/>
      <c r="D33" s="75"/>
      <c r="E33" s="76"/>
      <c r="F33" s="77"/>
      <c r="G33" s="78"/>
      <c r="H33" s="79" t="str">
        <f t="shared" ca="1" si="0"/>
        <v/>
      </c>
      <c r="I33" s="95"/>
      <c r="J33" s="86"/>
      <c r="N33" s="82"/>
      <c r="O33" s="83"/>
    </row>
    <row r="34" spans="1:15" ht="16.5" customHeight="1" thickBot="1">
      <c r="A34" s="271" t="s">
        <v>90</v>
      </c>
      <c r="B34" s="305"/>
      <c r="C34" s="273" t="s">
        <v>112</v>
      </c>
      <c r="D34" s="274"/>
      <c r="E34" s="85" t="s">
        <v>46</v>
      </c>
      <c r="F34" s="275"/>
      <c r="G34" s="276"/>
      <c r="H34" s="307" t="s">
        <v>28</v>
      </c>
      <c r="I34" s="276"/>
      <c r="J34" s="86"/>
      <c r="N34" s="82"/>
      <c r="O34" s="83"/>
    </row>
    <row r="35" spans="1:15" ht="16.5" customHeight="1" thickBot="1">
      <c r="A35" s="279" t="str">
        <f>IF(H34="All Day","","2nd Official:" )</f>
        <v/>
      </c>
      <c r="B35" s="306"/>
      <c r="C35" s="281"/>
      <c r="D35" s="282"/>
      <c r="E35" s="85" t="str">
        <f>IF(H34="All Day","","Job:" )</f>
        <v/>
      </c>
      <c r="F35" s="275"/>
      <c r="G35" s="276"/>
      <c r="H35" s="283" t="str">
        <f>IF(H34="All Day","",IF(H34="Morning","Afternoon","Morning"))</f>
        <v/>
      </c>
      <c r="I35" s="284"/>
      <c r="J35" s="88"/>
      <c r="N35" s="82"/>
      <c r="O35" s="83"/>
    </row>
    <row r="36" spans="1:15" ht="15.9" thickBot="1">
      <c r="A36" s="72">
        <v>17</v>
      </c>
      <c r="B36" s="97"/>
      <c r="C36" s="74"/>
      <c r="D36" s="84"/>
      <c r="E36" s="76"/>
      <c r="F36" s="77"/>
      <c r="G36" s="78"/>
      <c r="H36" s="79" t="str">
        <f t="shared" ref="H36:H42" ca="1" si="1">IF(INDIRECT("E"&amp;ROW())="","",IF(INDIRECT("G"&amp;ROW())="",INDIRECT("ListsDMT!L"&amp;($I$3-INDIRECT("E"&amp;ROW()))),HLOOKUP(INDIRECT("G"&amp;ROW()),GradeAgesDMT,($I$3-INDIRECT("E"&amp;ROW())),FALSE)))</f>
        <v/>
      </c>
      <c r="I36" s="95"/>
      <c r="J36" s="86"/>
      <c r="N36" s="82"/>
      <c r="O36" s="83"/>
    </row>
    <row r="37" spans="1:15" ht="15.9" thickBot="1">
      <c r="A37" s="89">
        <v>18</v>
      </c>
      <c r="B37" s="98"/>
      <c r="C37" s="74"/>
      <c r="D37" s="91"/>
      <c r="E37" s="76"/>
      <c r="F37" s="77"/>
      <c r="G37" s="78"/>
      <c r="H37" s="79" t="str">
        <f t="shared" ca="1" si="1"/>
        <v/>
      </c>
      <c r="I37" s="95"/>
      <c r="J37" s="86"/>
      <c r="N37" s="82"/>
      <c r="O37" s="83"/>
    </row>
    <row r="38" spans="1:15" ht="15.9" thickBot="1">
      <c r="A38" s="93">
        <v>19</v>
      </c>
      <c r="B38" s="96"/>
      <c r="C38" s="74"/>
      <c r="D38" s="75"/>
      <c r="E38" s="76"/>
      <c r="F38" s="77"/>
      <c r="G38" s="78"/>
      <c r="H38" s="79" t="str">
        <f t="shared" ca="1" si="1"/>
        <v/>
      </c>
      <c r="I38" s="95"/>
      <c r="J38" s="86"/>
      <c r="N38" s="82"/>
      <c r="O38" s="83"/>
    </row>
    <row r="39" spans="1:15" ht="15.9" thickBot="1">
      <c r="A39" s="72">
        <v>20</v>
      </c>
      <c r="B39" s="97"/>
      <c r="C39" s="74"/>
      <c r="D39" s="84"/>
      <c r="E39" s="76"/>
      <c r="F39" s="77"/>
      <c r="G39" s="78"/>
      <c r="H39" s="79" t="str">
        <f t="shared" ca="1" si="1"/>
        <v/>
      </c>
      <c r="I39" s="95"/>
      <c r="J39" s="86"/>
      <c r="N39" s="82"/>
      <c r="O39" s="83"/>
    </row>
    <row r="40" spans="1:15" ht="15.9" thickBot="1">
      <c r="A40" s="72">
        <v>21</v>
      </c>
      <c r="B40" s="96"/>
      <c r="C40" s="74"/>
      <c r="D40" s="75"/>
      <c r="E40" s="76"/>
      <c r="F40" s="77"/>
      <c r="G40" s="78"/>
      <c r="H40" s="79" t="str">
        <f t="shared" ca="1" si="1"/>
        <v/>
      </c>
      <c r="I40" s="95"/>
      <c r="J40" s="86"/>
      <c r="N40" s="82"/>
      <c r="O40" s="83"/>
    </row>
    <row r="41" spans="1:15" ht="15.9" thickBot="1">
      <c r="A41" s="72">
        <v>22</v>
      </c>
      <c r="B41" s="97"/>
      <c r="C41" s="74"/>
      <c r="D41" s="84"/>
      <c r="E41" s="76"/>
      <c r="F41" s="77"/>
      <c r="G41" s="78"/>
      <c r="H41" s="79" t="str">
        <f t="shared" ca="1" si="1"/>
        <v/>
      </c>
      <c r="I41" s="95"/>
      <c r="J41" s="86"/>
      <c r="N41" s="82"/>
      <c r="O41" s="83"/>
    </row>
    <row r="42" spans="1:15" ht="15.9" thickBot="1">
      <c r="A42" s="72">
        <v>23</v>
      </c>
      <c r="B42" s="97"/>
      <c r="C42" s="74"/>
      <c r="D42" s="91"/>
      <c r="E42" s="76"/>
      <c r="F42" s="77"/>
      <c r="G42" s="78"/>
      <c r="H42" s="79" t="str">
        <f t="shared" ca="1" si="1"/>
        <v/>
      </c>
      <c r="I42" s="95"/>
      <c r="J42" s="86"/>
      <c r="N42" s="82"/>
      <c r="O42" s="83"/>
    </row>
    <row r="43" spans="1:15" ht="16.5" customHeight="1" thickBot="1">
      <c r="A43" s="271" t="s">
        <v>89</v>
      </c>
      <c r="B43" s="272"/>
      <c r="C43" s="273" t="s">
        <v>113</v>
      </c>
      <c r="D43" s="274"/>
      <c r="E43" s="85" t="s">
        <v>47</v>
      </c>
      <c r="F43" s="275"/>
      <c r="G43" s="276"/>
      <c r="H43" s="307" t="s">
        <v>28</v>
      </c>
      <c r="I43" s="276"/>
      <c r="J43" s="86"/>
      <c r="N43" s="102" t="s">
        <v>114</v>
      </c>
      <c r="O43" s="83"/>
    </row>
    <row r="44" spans="1:15" ht="16.5" customHeight="1" thickBot="1">
      <c r="A44" s="279" t="str">
        <f>IF(H43="All Day","","2nd Official:" )</f>
        <v/>
      </c>
      <c r="B44" s="306"/>
      <c r="C44" s="281"/>
      <c r="D44" s="282"/>
      <c r="E44" s="85" t="str">
        <f>IF(H43="All Day","","Job:" )</f>
        <v/>
      </c>
      <c r="F44" s="275"/>
      <c r="G44" s="276"/>
      <c r="H44" s="283" t="str">
        <f>IF(H43="All Day","",IF(H43="Morning","Afternoon","Morning"))</f>
        <v/>
      </c>
      <c r="I44" s="284"/>
      <c r="J44" s="88"/>
      <c r="N44" s="82"/>
      <c r="O44" s="83"/>
    </row>
    <row r="45" spans="1:15" ht="15.9" thickBot="1">
      <c r="A45" s="72">
        <v>24</v>
      </c>
      <c r="B45" s="97"/>
      <c r="C45" s="74"/>
      <c r="D45" s="75"/>
      <c r="E45" s="76"/>
      <c r="F45" s="77"/>
      <c r="G45" s="78"/>
      <c r="H45" s="79" t="str">
        <f t="shared" ref="H45:H52" ca="1" si="2">IF(INDIRECT("E"&amp;ROW())="","",IF(INDIRECT("G"&amp;ROW())="",INDIRECT("ListsDMT!L"&amp;($I$3-INDIRECT("E"&amp;ROW()))),HLOOKUP(INDIRECT("G"&amp;ROW()),GradeAgesDMT,($I$3-INDIRECT("E"&amp;ROW())),FALSE)))</f>
        <v/>
      </c>
      <c r="I45" s="95"/>
      <c r="J45" s="86"/>
      <c r="N45" s="82"/>
      <c r="O45" s="83"/>
    </row>
    <row r="46" spans="1:15" ht="15.9" thickBot="1">
      <c r="A46" s="72">
        <v>25</v>
      </c>
      <c r="B46" s="97"/>
      <c r="C46" s="74"/>
      <c r="D46" s="84"/>
      <c r="E46" s="76"/>
      <c r="F46" s="77"/>
      <c r="G46" s="78"/>
      <c r="H46" s="79" t="str">
        <f t="shared" ca="1" si="2"/>
        <v/>
      </c>
      <c r="I46" s="95"/>
      <c r="J46" s="86"/>
      <c r="N46" s="82"/>
      <c r="O46" s="83"/>
    </row>
    <row r="47" spans="1:15" ht="15.9" thickBot="1">
      <c r="A47" s="72">
        <v>26</v>
      </c>
      <c r="B47" s="97"/>
      <c r="C47" s="99"/>
      <c r="D47" s="84"/>
      <c r="E47" s="76"/>
      <c r="F47" s="77"/>
      <c r="G47" s="78"/>
      <c r="H47" s="79" t="str">
        <f t="shared" ca="1" si="2"/>
        <v/>
      </c>
      <c r="I47" s="95"/>
      <c r="J47" s="86"/>
      <c r="N47" s="82"/>
      <c r="O47" s="83"/>
    </row>
    <row r="48" spans="1:15" ht="15.9" thickBot="1">
      <c r="A48" s="89">
        <v>27</v>
      </c>
      <c r="B48" s="98"/>
      <c r="C48" s="99"/>
      <c r="D48" s="100"/>
      <c r="E48" s="76"/>
      <c r="F48" s="77"/>
      <c r="G48" s="78"/>
      <c r="H48" s="79" t="str">
        <f t="shared" ca="1" si="2"/>
        <v/>
      </c>
      <c r="I48" s="95"/>
      <c r="J48" s="86"/>
      <c r="N48" s="82"/>
      <c r="O48" s="83"/>
    </row>
    <row r="49" spans="1:15" ht="15.9" thickBot="1">
      <c r="A49" s="93">
        <v>28</v>
      </c>
      <c r="B49" s="96"/>
      <c r="C49" s="99"/>
      <c r="D49" s="75"/>
      <c r="E49" s="76"/>
      <c r="F49" s="77"/>
      <c r="G49" s="78"/>
      <c r="H49" s="79" t="str">
        <f t="shared" ca="1" si="2"/>
        <v/>
      </c>
      <c r="I49" s="95"/>
      <c r="J49" s="86"/>
      <c r="N49" s="82"/>
      <c r="O49" s="83"/>
    </row>
    <row r="50" spans="1:15" ht="15.9" thickBot="1">
      <c r="A50" s="72">
        <v>29</v>
      </c>
      <c r="B50" s="96"/>
      <c r="C50" s="99"/>
      <c r="D50" s="84"/>
      <c r="E50" s="76"/>
      <c r="F50" s="77"/>
      <c r="G50" s="78"/>
      <c r="H50" s="79" t="str">
        <f t="shared" ca="1" si="2"/>
        <v/>
      </c>
      <c r="I50" s="95"/>
      <c r="J50" s="86"/>
      <c r="N50" s="82"/>
      <c r="O50" s="83"/>
    </row>
    <row r="51" spans="1:15" ht="15.9" thickBot="1">
      <c r="A51" s="72">
        <f>A50+1</f>
        <v>30</v>
      </c>
      <c r="B51" s="97"/>
      <c r="C51" s="99"/>
      <c r="D51" s="84"/>
      <c r="E51" s="76"/>
      <c r="F51" s="77"/>
      <c r="G51" s="78"/>
      <c r="H51" s="79" t="str">
        <f t="shared" ca="1" si="2"/>
        <v/>
      </c>
      <c r="I51" s="95"/>
      <c r="J51" s="86"/>
      <c r="N51" s="82"/>
      <c r="O51" s="83"/>
    </row>
    <row r="52" spans="1:15" ht="15.9" thickBot="1">
      <c r="A52" s="72">
        <f t="shared" ref="A52:A116" si="3">A51+1</f>
        <v>31</v>
      </c>
      <c r="B52" s="97"/>
      <c r="C52" s="99"/>
      <c r="D52" s="84"/>
      <c r="E52" s="76"/>
      <c r="F52" s="77"/>
      <c r="G52" s="78"/>
      <c r="H52" s="79" t="str">
        <f t="shared" ca="1" si="2"/>
        <v/>
      </c>
      <c r="I52" s="95"/>
      <c r="J52" s="86"/>
      <c r="N52" s="82"/>
      <c r="O52" s="83"/>
    </row>
    <row r="53" spans="1:15" ht="16.5" customHeight="1" thickBot="1">
      <c r="A53" s="271" t="s">
        <v>89</v>
      </c>
      <c r="B53" s="272"/>
      <c r="C53" s="273" t="s">
        <v>113</v>
      </c>
      <c r="D53" s="274"/>
      <c r="E53" s="85" t="s">
        <v>47</v>
      </c>
      <c r="F53" s="275"/>
      <c r="G53" s="276"/>
      <c r="H53" s="277" t="s">
        <v>28</v>
      </c>
      <c r="I53" s="278"/>
      <c r="J53" s="86"/>
      <c r="N53" s="102" t="s">
        <v>114</v>
      </c>
      <c r="O53" s="83"/>
    </row>
    <row r="54" spans="1:15" ht="16.5" customHeight="1" thickBot="1">
      <c r="A54" s="279" t="str">
        <f>IF(H53="All Day","","2nd Judge:" )</f>
        <v/>
      </c>
      <c r="B54" s="280"/>
      <c r="C54" s="281"/>
      <c r="D54" s="282"/>
      <c r="E54" s="85" t="str">
        <f>IF(H53="All Day","","Level:" )</f>
        <v/>
      </c>
      <c r="F54" s="275"/>
      <c r="G54" s="276"/>
      <c r="H54" s="283" t="str">
        <f>IF(H53="All Day","",IF(H53="Morning","Afternoon","Morning"))</f>
        <v/>
      </c>
      <c r="I54" s="284"/>
      <c r="J54" s="88"/>
      <c r="N54" s="82"/>
      <c r="O54" s="83"/>
    </row>
    <row r="55" spans="1:15" ht="15.9" thickBot="1">
      <c r="A55" s="72">
        <f>A52+1</f>
        <v>32</v>
      </c>
      <c r="B55" s="97"/>
      <c r="C55" s="99"/>
      <c r="D55" s="84"/>
      <c r="E55" s="76"/>
      <c r="F55" s="77"/>
      <c r="G55" s="78"/>
      <c r="H55" s="79" t="str">
        <f t="shared" ref="H55:H62" ca="1" si="4">IF(INDIRECT("E"&amp;ROW())="","",IF(INDIRECT("G"&amp;ROW())="",INDIRECT("ListsDMT!L"&amp;($I$3-INDIRECT("E"&amp;ROW()))),HLOOKUP(INDIRECT("G"&amp;ROW()),GradeAgesDMT,($I$3-INDIRECT("E"&amp;ROW())),FALSE)))</f>
        <v/>
      </c>
      <c r="I55" s="95"/>
      <c r="J55" s="86"/>
      <c r="N55" s="82"/>
      <c r="O55" s="83"/>
    </row>
    <row r="56" spans="1:15" ht="15.9" thickBot="1">
      <c r="A56" s="72">
        <f>A55+1</f>
        <v>33</v>
      </c>
      <c r="B56" s="97"/>
      <c r="C56" s="99"/>
      <c r="D56" s="84"/>
      <c r="E56" s="76"/>
      <c r="F56" s="77"/>
      <c r="G56" s="78"/>
      <c r="H56" s="79" t="str">
        <f t="shared" ca="1" si="4"/>
        <v/>
      </c>
      <c r="I56" s="95"/>
      <c r="J56" s="86"/>
      <c r="N56" s="82"/>
      <c r="O56" s="83"/>
    </row>
    <row r="57" spans="1:15" ht="15.9" thickBot="1">
      <c r="A57" s="72">
        <f>A56+1</f>
        <v>34</v>
      </c>
      <c r="B57" s="97"/>
      <c r="C57" s="99"/>
      <c r="D57" s="84"/>
      <c r="E57" s="76"/>
      <c r="F57" s="77"/>
      <c r="G57" s="78"/>
      <c r="H57" s="79" t="str">
        <f t="shared" ca="1" si="4"/>
        <v/>
      </c>
      <c r="I57" s="95"/>
      <c r="J57" s="86"/>
      <c r="N57" s="82"/>
      <c r="O57" s="83"/>
    </row>
    <row r="58" spans="1:15" ht="15.9" thickBot="1">
      <c r="A58" s="72">
        <f>A57+1</f>
        <v>35</v>
      </c>
      <c r="B58" s="97"/>
      <c r="C58" s="99"/>
      <c r="D58" s="84"/>
      <c r="E58" s="76"/>
      <c r="F58" s="77"/>
      <c r="G58" s="78"/>
      <c r="H58" s="79" t="str">
        <f t="shared" ca="1" si="4"/>
        <v/>
      </c>
      <c r="I58" s="95"/>
      <c r="J58" s="86"/>
      <c r="N58" s="82"/>
      <c r="O58" s="83"/>
    </row>
    <row r="59" spans="1:15" ht="15.9" thickBot="1">
      <c r="A59" s="72">
        <f>A58+1</f>
        <v>36</v>
      </c>
      <c r="B59" s="97"/>
      <c r="C59" s="99"/>
      <c r="D59" s="84"/>
      <c r="E59" s="76"/>
      <c r="F59" s="77"/>
      <c r="G59" s="78"/>
      <c r="H59" s="79" t="str">
        <f t="shared" ca="1" si="4"/>
        <v/>
      </c>
      <c r="I59" s="95"/>
      <c r="J59" s="86"/>
      <c r="N59" s="82"/>
      <c r="O59" s="83"/>
    </row>
    <row r="60" spans="1:15" ht="15.9" thickBot="1">
      <c r="A60" s="72">
        <f>A59+1</f>
        <v>37</v>
      </c>
      <c r="B60" s="97"/>
      <c r="C60" s="99"/>
      <c r="D60" s="84"/>
      <c r="E60" s="76"/>
      <c r="F60" s="77"/>
      <c r="G60" s="78"/>
      <c r="H60" s="79" t="str">
        <f t="shared" ca="1" si="4"/>
        <v/>
      </c>
      <c r="I60" s="95"/>
      <c r="J60" s="86"/>
      <c r="N60" s="82"/>
      <c r="O60" s="83"/>
    </row>
    <row r="61" spans="1:15" ht="15.9" thickBot="1">
      <c r="A61" s="72">
        <f t="shared" si="3"/>
        <v>38</v>
      </c>
      <c r="B61" s="97"/>
      <c r="C61" s="99"/>
      <c r="D61" s="84"/>
      <c r="E61" s="76"/>
      <c r="F61" s="77"/>
      <c r="G61" s="78"/>
      <c r="H61" s="79" t="str">
        <f t="shared" ca="1" si="4"/>
        <v/>
      </c>
      <c r="I61" s="95"/>
      <c r="J61" s="86"/>
      <c r="N61" s="82"/>
      <c r="O61" s="83"/>
    </row>
    <row r="62" spans="1:15" ht="15.9" thickBot="1">
      <c r="A62" s="72">
        <f t="shared" si="3"/>
        <v>39</v>
      </c>
      <c r="B62" s="97"/>
      <c r="C62" s="99"/>
      <c r="D62" s="84"/>
      <c r="E62" s="76"/>
      <c r="F62" s="77"/>
      <c r="G62" s="78"/>
      <c r="H62" s="79" t="str">
        <f t="shared" ca="1" si="4"/>
        <v/>
      </c>
      <c r="I62" s="95"/>
      <c r="J62" s="86"/>
      <c r="N62" s="82"/>
      <c r="O62" s="83"/>
    </row>
    <row r="63" spans="1:15" ht="16.5" customHeight="1" thickBot="1">
      <c r="A63" s="271" t="s">
        <v>90</v>
      </c>
      <c r="B63" s="305"/>
      <c r="C63" s="273" t="s">
        <v>112</v>
      </c>
      <c r="D63" s="274"/>
      <c r="E63" s="85" t="s">
        <v>46</v>
      </c>
      <c r="F63" s="275"/>
      <c r="G63" s="276"/>
      <c r="H63" s="307" t="s">
        <v>28</v>
      </c>
      <c r="I63" s="276"/>
      <c r="J63" s="86"/>
      <c r="N63" s="82"/>
      <c r="O63" s="83"/>
    </row>
    <row r="64" spans="1:15" ht="16.5" customHeight="1" thickBot="1">
      <c r="A64" s="279" t="str">
        <f>IF(H63="All Day","","2nd Official:" )</f>
        <v/>
      </c>
      <c r="B64" s="306"/>
      <c r="C64" s="281"/>
      <c r="D64" s="282"/>
      <c r="E64" s="85" t="str">
        <f>IF(H63="All Day","","Job:" )</f>
        <v/>
      </c>
      <c r="F64" s="275"/>
      <c r="G64" s="276"/>
      <c r="H64" s="283" t="str">
        <f>IF(H63="All Day","",IF(H63="Morning","Afternoon","Morning"))</f>
        <v/>
      </c>
      <c r="I64" s="284"/>
      <c r="J64" s="88"/>
      <c r="N64" s="82"/>
      <c r="O64" s="83"/>
    </row>
    <row r="65" spans="1:15" ht="15.9" thickBot="1">
      <c r="A65" s="72">
        <f>A62+1</f>
        <v>40</v>
      </c>
      <c r="B65" s="97"/>
      <c r="C65" s="99"/>
      <c r="D65" s="84"/>
      <c r="E65" s="76"/>
      <c r="F65" s="77"/>
      <c r="G65" s="78"/>
      <c r="H65" s="79" t="str">
        <f t="shared" ref="H65:H74" ca="1" si="5">IF(INDIRECT("E"&amp;ROW())="","",IF(INDIRECT("G"&amp;ROW())="",INDIRECT("ListsDMT!L"&amp;($I$3-INDIRECT("E"&amp;ROW()))),HLOOKUP(INDIRECT("G"&amp;ROW()),GradeAgesDMT,($I$3-INDIRECT("E"&amp;ROW())),FALSE)))</f>
        <v/>
      </c>
      <c r="I65" s="95"/>
      <c r="J65" s="86"/>
      <c r="N65" s="82"/>
      <c r="O65" s="83"/>
    </row>
    <row r="66" spans="1:15" ht="15.9" thickBot="1">
      <c r="A66" s="72">
        <f>A65+1</f>
        <v>41</v>
      </c>
      <c r="B66" s="97"/>
      <c r="C66" s="99"/>
      <c r="D66" s="84"/>
      <c r="E66" s="76"/>
      <c r="F66" s="77"/>
      <c r="G66" s="78"/>
      <c r="H66" s="79" t="str">
        <f t="shared" ca="1" si="5"/>
        <v/>
      </c>
      <c r="I66" s="95"/>
      <c r="J66" s="86"/>
      <c r="N66" s="82"/>
      <c r="O66" s="83"/>
    </row>
    <row r="67" spans="1:15" ht="15.9" thickBot="1">
      <c r="A67" s="72">
        <f t="shared" ref="A67:A72" si="6">A66+1</f>
        <v>42</v>
      </c>
      <c r="B67" s="97"/>
      <c r="C67" s="99"/>
      <c r="D67" s="84"/>
      <c r="E67" s="76"/>
      <c r="F67" s="77"/>
      <c r="G67" s="78"/>
      <c r="H67" s="79" t="str">
        <f t="shared" ca="1" si="5"/>
        <v/>
      </c>
      <c r="I67" s="95"/>
      <c r="J67" s="86"/>
      <c r="N67" s="82"/>
      <c r="O67" s="83"/>
    </row>
    <row r="68" spans="1:15" ht="15.9" thickBot="1">
      <c r="A68" s="72">
        <f t="shared" si="6"/>
        <v>43</v>
      </c>
      <c r="B68" s="97"/>
      <c r="C68" s="99"/>
      <c r="D68" s="84"/>
      <c r="E68" s="76"/>
      <c r="F68" s="77"/>
      <c r="G68" s="78"/>
      <c r="H68" s="79" t="str">
        <f t="shared" ca="1" si="5"/>
        <v/>
      </c>
      <c r="I68" s="95"/>
      <c r="J68" s="86"/>
      <c r="N68" s="82"/>
      <c r="O68" s="83"/>
    </row>
    <row r="69" spans="1:15" ht="15.9" thickBot="1">
      <c r="A69" s="72">
        <f t="shared" si="6"/>
        <v>44</v>
      </c>
      <c r="B69" s="97"/>
      <c r="C69" s="99"/>
      <c r="D69" s="84"/>
      <c r="E69" s="76"/>
      <c r="F69" s="77"/>
      <c r="G69" s="78"/>
      <c r="H69" s="79" t="str">
        <f t="shared" ca="1" si="5"/>
        <v/>
      </c>
      <c r="I69" s="95"/>
      <c r="J69" s="86"/>
      <c r="N69" s="82"/>
      <c r="O69" s="83"/>
    </row>
    <row r="70" spans="1:15" ht="15.9" thickBot="1">
      <c r="A70" s="72">
        <f t="shared" si="6"/>
        <v>45</v>
      </c>
      <c r="B70" s="97"/>
      <c r="C70" s="99"/>
      <c r="D70" s="84"/>
      <c r="E70" s="76"/>
      <c r="F70" s="77"/>
      <c r="G70" s="78"/>
      <c r="H70" s="79" t="str">
        <f t="shared" ca="1" si="5"/>
        <v/>
      </c>
      <c r="I70" s="95"/>
      <c r="J70" s="86"/>
      <c r="N70" s="82"/>
      <c r="O70" s="83"/>
    </row>
    <row r="71" spans="1:15" ht="15.9" thickBot="1">
      <c r="A71" s="72">
        <f t="shared" si="6"/>
        <v>46</v>
      </c>
      <c r="B71" s="97"/>
      <c r="C71" s="99"/>
      <c r="D71" s="84"/>
      <c r="E71" s="76"/>
      <c r="F71" s="77"/>
      <c r="G71" s="78"/>
      <c r="H71" s="79" t="str">
        <f t="shared" ca="1" si="5"/>
        <v/>
      </c>
      <c r="I71" s="95"/>
      <c r="J71" s="86"/>
      <c r="N71" s="82"/>
      <c r="O71" s="83"/>
    </row>
    <row r="72" spans="1:15" ht="15.9" thickBot="1">
      <c r="A72" s="72">
        <f t="shared" si="6"/>
        <v>47</v>
      </c>
      <c r="B72" s="97"/>
      <c r="C72" s="99"/>
      <c r="D72" s="84"/>
      <c r="E72" s="76"/>
      <c r="F72" s="77"/>
      <c r="G72" s="78"/>
      <c r="H72" s="79" t="str">
        <f t="shared" ca="1" si="5"/>
        <v/>
      </c>
      <c r="I72" s="95"/>
      <c r="J72" s="86"/>
      <c r="N72" s="82"/>
      <c r="O72" s="83"/>
    </row>
    <row r="73" spans="1:15" ht="15.9" thickBot="1">
      <c r="A73" s="72">
        <f t="shared" si="3"/>
        <v>48</v>
      </c>
      <c r="B73" s="97"/>
      <c r="C73" s="99"/>
      <c r="D73" s="84"/>
      <c r="E73" s="76"/>
      <c r="F73" s="77"/>
      <c r="G73" s="78"/>
      <c r="H73" s="79" t="str">
        <f t="shared" ca="1" si="5"/>
        <v/>
      </c>
      <c r="I73" s="95"/>
      <c r="J73" s="86"/>
      <c r="N73" s="82"/>
      <c r="O73" s="83"/>
    </row>
    <row r="74" spans="1:15" ht="15.9" thickBot="1">
      <c r="A74" s="72">
        <f t="shared" si="3"/>
        <v>49</v>
      </c>
      <c r="B74" s="97"/>
      <c r="C74" s="99"/>
      <c r="D74" s="84"/>
      <c r="E74" s="76"/>
      <c r="F74" s="77"/>
      <c r="G74" s="78"/>
      <c r="H74" s="79" t="str">
        <f t="shared" ca="1" si="5"/>
        <v/>
      </c>
      <c r="I74" s="95"/>
      <c r="J74" s="86"/>
      <c r="N74" s="82"/>
      <c r="O74" s="83"/>
    </row>
    <row r="75" spans="1:15" ht="16.5" customHeight="1" thickBot="1">
      <c r="A75" s="271" t="s">
        <v>89</v>
      </c>
      <c r="B75" s="272"/>
      <c r="C75" s="273" t="s">
        <v>113</v>
      </c>
      <c r="D75" s="274"/>
      <c r="E75" s="85" t="s">
        <v>47</v>
      </c>
      <c r="F75" s="275"/>
      <c r="G75" s="276"/>
      <c r="H75" s="277" t="s">
        <v>28</v>
      </c>
      <c r="I75" s="278"/>
      <c r="J75" s="86"/>
      <c r="N75" s="102" t="s">
        <v>114</v>
      </c>
      <c r="O75" s="83"/>
    </row>
    <row r="76" spans="1:15" ht="16.5" customHeight="1" thickBot="1">
      <c r="A76" s="279" t="str">
        <f>IF(H75="All Day","","2nd Judge:" )</f>
        <v/>
      </c>
      <c r="B76" s="280"/>
      <c r="C76" s="281"/>
      <c r="D76" s="282"/>
      <c r="E76" s="85" t="str">
        <f>IF(H75="All Day","","Level:" )</f>
        <v/>
      </c>
      <c r="F76" s="275"/>
      <c r="G76" s="276"/>
      <c r="H76" s="283" t="str">
        <f>IF(H75="All Day","",IF(H75="Morning","Afternoon","Morning"))</f>
        <v/>
      </c>
      <c r="I76" s="284"/>
      <c r="J76" s="88"/>
      <c r="N76" s="82"/>
      <c r="O76" s="83"/>
    </row>
    <row r="77" spans="1:15" ht="15.9" thickBot="1">
      <c r="A77" s="72">
        <f>A74+1</f>
        <v>50</v>
      </c>
      <c r="B77" s="97"/>
      <c r="C77" s="99"/>
      <c r="D77" s="84"/>
      <c r="E77" s="76"/>
      <c r="F77" s="77"/>
      <c r="G77" s="78"/>
      <c r="H77" s="79" t="str">
        <f t="shared" ref="H77:H119" ca="1" si="7">IF(INDIRECT("E"&amp;ROW())="","",IF(INDIRECT("G"&amp;ROW())="",INDIRECT("ListsDMT!L"&amp;($I$3-INDIRECT("E"&amp;ROW()))),HLOOKUP(INDIRECT("G"&amp;ROW()),GradeAgesDMT,($I$3-INDIRECT("E"&amp;ROW())),FALSE)))</f>
        <v/>
      </c>
      <c r="I77" s="95"/>
      <c r="J77" s="86"/>
      <c r="N77" s="82"/>
      <c r="O77" s="83"/>
    </row>
    <row r="78" spans="1:15" ht="15.9" thickBot="1">
      <c r="A78" s="72">
        <f>A77+1</f>
        <v>51</v>
      </c>
      <c r="B78" s="97"/>
      <c r="C78" s="99"/>
      <c r="D78" s="84"/>
      <c r="E78" s="76"/>
      <c r="F78" s="77"/>
      <c r="G78" s="78"/>
      <c r="H78" s="79" t="str">
        <f t="shared" ca="1" si="7"/>
        <v/>
      </c>
      <c r="I78" s="95"/>
      <c r="J78" s="86"/>
      <c r="N78" s="82"/>
      <c r="O78" s="83"/>
    </row>
    <row r="79" spans="1:15" ht="15.9" thickBot="1">
      <c r="A79" s="72">
        <f t="shared" ref="A79:A87" si="8">A78+1</f>
        <v>52</v>
      </c>
      <c r="B79" s="97"/>
      <c r="C79" s="99"/>
      <c r="D79" s="84"/>
      <c r="E79" s="76"/>
      <c r="F79" s="77"/>
      <c r="G79" s="78"/>
      <c r="H79" s="79" t="str">
        <f t="shared" ca="1" si="7"/>
        <v/>
      </c>
      <c r="I79" s="95"/>
      <c r="J79" s="86"/>
      <c r="N79" s="82"/>
      <c r="O79" s="83"/>
    </row>
    <row r="80" spans="1:15" ht="15.9" thickBot="1">
      <c r="A80" s="72">
        <f t="shared" si="8"/>
        <v>53</v>
      </c>
      <c r="B80" s="97"/>
      <c r="C80" s="99"/>
      <c r="D80" s="84"/>
      <c r="E80" s="76"/>
      <c r="F80" s="77"/>
      <c r="G80" s="78"/>
      <c r="H80" s="79" t="str">
        <f t="shared" ca="1" si="7"/>
        <v/>
      </c>
      <c r="I80" s="95"/>
      <c r="J80" s="86"/>
      <c r="N80" s="82"/>
      <c r="O80" s="83"/>
    </row>
    <row r="81" spans="1:15" ht="15.9" thickBot="1">
      <c r="A81" s="72">
        <f t="shared" si="8"/>
        <v>54</v>
      </c>
      <c r="B81" s="97"/>
      <c r="C81" s="99"/>
      <c r="D81" s="84"/>
      <c r="E81" s="76"/>
      <c r="F81" s="77"/>
      <c r="G81" s="78"/>
      <c r="H81" s="79" t="str">
        <f t="shared" ca="1" si="7"/>
        <v/>
      </c>
      <c r="I81" s="95"/>
      <c r="J81" s="86"/>
      <c r="N81" s="82"/>
      <c r="O81" s="83"/>
    </row>
    <row r="82" spans="1:15" ht="15.9" thickBot="1">
      <c r="A82" s="72">
        <f t="shared" si="8"/>
        <v>55</v>
      </c>
      <c r="B82" s="97"/>
      <c r="C82" s="99"/>
      <c r="D82" s="84"/>
      <c r="E82" s="76"/>
      <c r="F82" s="77"/>
      <c r="G82" s="78"/>
      <c r="H82" s="79" t="str">
        <f t="shared" ca="1" si="7"/>
        <v/>
      </c>
      <c r="I82" s="95"/>
      <c r="J82" s="86"/>
      <c r="N82" s="82"/>
      <c r="O82" s="83"/>
    </row>
    <row r="83" spans="1:15" ht="15.9" thickBot="1">
      <c r="A83" s="72">
        <f t="shared" si="8"/>
        <v>56</v>
      </c>
      <c r="B83" s="97"/>
      <c r="C83" s="99"/>
      <c r="D83" s="84"/>
      <c r="E83" s="76"/>
      <c r="F83" s="77"/>
      <c r="G83" s="78"/>
      <c r="H83" s="79" t="str">
        <f t="shared" ca="1" si="7"/>
        <v/>
      </c>
      <c r="I83" s="95"/>
      <c r="J83" s="86"/>
      <c r="N83" s="82"/>
      <c r="O83" s="83"/>
    </row>
    <row r="84" spans="1:15" ht="15.9" thickBot="1">
      <c r="A84" s="72">
        <f t="shared" si="8"/>
        <v>57</v>
      </c>
      <c r="B84" s="97"/>
      <c r="C84" s="99"/>
      <c r="D84" s="84"/>
      <c r="E84" s="76"/>
      <c r="F84" s="77"/>
      <c r="G84" s="78"/>
      <c r="H84" s="79" t="str">
        <f t="shared" ca="1" si="7"/>
        <v/>
      </c>
      <c r="I84" s="95"/>
      <c r="J84" s="86"/>
      <c r="N84" s="82"/>
      <c r="O84" s="83"/>
    </row>
    <row r="85" spans="1:15" ht="15.9" thickBot="1">
      <c r="A85" s="72">
        <f t="shared" si="8"/>
        <v>58</v>
      </c>
      <c r="B85" s="97"/>
      <c r="C85" s="99"/>
      <c r="D85" s="84"/>
      <c r="E85" s="76"/>
      <c r="F85" s="77"/>
      <c r="G85" s="78"/>
      <c r="H85" s="79" t="str">
        <f t="shared" ca="1" si="7"/>
        <v/>
      </c>
      <c r="I85" s="95"/>
      <c r="J85" s="86"/>
      <c r="N85" s="82"/>
      <c r="O85" s="83"/>
    </row>
    <row r="86" spans="1:15" ht="15.9" thickBot="1">
      <c r="A86" s="72">
        <f t="shared" si="8"/>
        <v>59</v>
      </c>
      <c r="B86" s="97"/>
      <c r="C86" s="99"/>
      <c r="D86" s="84"/>
      <c r="E86" s="76"/>
      <c r="F86" s="77"/>
      <c r="G86" s="78"/>
      <c r="H86" s="79" t="str">
        <f t="shared" ca="1" si="7"/>
        <v/>
      </c>
      <c r="I86" s="95"/>
      <c r="J86" s="86"/>
      <c r="N86" s="82"/>
      <c r="O86" s="83"/>
    </row>
    <row r="87" spans="1:15" ht="15.9" thickBot="1">
      <c r="A87" s="72">
        <f t="shared" si="8"/>
        <v>60</v>
      </c>
      <c r="B87" s="97"/>
      <c r="C87" s="99"/>
      <c r="D87" s="84"/>
      <c r="E87" s="76"/>
      <c r="F87" s="77"/>
      <c r="G87" s="78"/>
      <c r="H87" s="79" t="str">
        <f t="shared" ca="1" si="7"/>
        <v/>
      </c>
      <c r="I87" s="95"/>
      <c r="J87" s="86"/>
      <c r="N87" s="82"/>
      <c r="O87" s="83"/>
    </row>
    <row r="88" spans="1:15" ht="15.9" thickBot="1">
      <c r="A88" s="72">
        <f t="shared" si="3"/>
        <v>61</v>
      </c>
      <c r="B88" s="97"/>
      <c r="C88" s="99"/>
      <c r="D88" s="84"/>
      <c r="E88" s="76"/>
      <c r="F88" s="77"/>
      <c r="G88" s="78"/>
      <c r="H88" s="79" t="str">
        <f t="shared" ca="1" si="7"/>
        <v/>
      </c>
      <c r="I88" s="95"/>
      <c r="J88" s="86"/>
      <c r="N88" s="82"/>
      <c r="O88" s="83"/>
    </row>
    <row r="89" spans="1:15" ht="15.9" thickBot="1">
      <c r="A89" s="72">
        <f t="shared" si="3"/>
        <v>62</v>
      </c>
      <c r="B89" s="97"/>
      <c r="C89" s="99"/>
      <c r="D89" s="84"/>
      <c r="E89" s="76"/>
      <c r="F89" s="77"/>
      <c r="G89" s="78"/>
      <c r="H89" s="79" t="str">
        <f t="shared" ca="1" si="7"/>
        <v/>
      </c>
      <c r="I89" s="95"/>
      <c r="J89" s="86"/>
      <c r="N89" s="82"/>
      <c r="O89" s="83"/>
    </row>
    <row r="90" spans="1:15" ht="15.9" thickBot="1">
      <c r="A90" s="72">
        <f t="shared" si="3"/>
        <v>63</v>
      </c>
      <c r="B90" s="97"/>
      <c r="C90" s="99"/>
      <c r="D90" s="84"/>
      <c r="E90" s="76"/>
      <c r="F90" s="77"/>
      <c r="G90" s="78"/>
      <c r="H90" s="79" t="str">
        <f t="shared" ca="1" si="7"/>
        <v/>
      </c>
      <c r="I90" s="95"/>
      <c r="J90" s="86"/>
      <c r="N90" s="82"/>
      <c r="O90" s="83"/>
    </row>
    <row r="91" spans="1:15" ht="15.9" thickBot="1">
      <c r="A91" s="72">
        <f t="shared" si="3"/>
        <v>64</v>
      </c>
      <c r="B91" s="97"/>
      <c r="C91" s="99"/>
      <c r="D91" s="84"/>
      <c r="E91" s="76"/>
      <c r="F91" s="77"/>
      <c r="G91" s="78"/>
      <c r="H91" s="79" t="str">
        <f t="shared" ca="1" si="7"/>
        <v/>
      </c>
      <c r="I91" s="95"/>
      <c r="J91" s="86"/>
      <c r="N91" s="82"/>
      <c r="O91" s="83"/>
    </row>
    <row r="92" spans="1:15" ht="15.9" thickBot="1">
      <c r="A92" s="72">
        <f t="shared" si="3"/>
        <v>65</v>
      </c>
      <c r="B92" s="97"/>
      <c r="C92" s="99"/>
      <c r="D92" s="84"/>
      <c r="E92" s="76"/>
      <c r="F92" s="77"/>
      <c r="G92" s="78"/>
      <c r="H92" s="79" t="str">
        <f t="shared" ca="1" si="7"/>
        <v/>
      </c>
      <c r="I92" s="95"/>
      <c r="J92" s="86"/>
      <c r="N92" s="82"/>
      <c r="O92" s="83"/>
    </row>
    <row r="93" spans="1:15" ht="15.9" thickBot="1">
      <c r="A93" s="72">
        <f t="shared" si="3"/>
        <v>66</v>
      </c>
      <c r="B93" s="97"/>
      <c r="C93" s="99"/>
      <c r="D93" s="84"/>
      <c r="E93" s="76"/>
      <c r="F93" s="77"/>
      <c r="G93" s="78"/>
      <c r="H93" s="79" t="str">
        <f t="shared" ca="1" si="7"/>
        <v/>
      </c>
      <c r="I93" s="95"/>
      <c r="J93" s="86"/>
      <c r="N93" s="82"/>
      <c r="O93" s="83"/>
    </row>
    <row r="94" spans="1:15" ht="15.9" thickBot="1">
      <c r="A94" s="72">
        <f t="shared" si="3"/>
        <v>67</v>
      </c>
      <c r="B94" s="97"/>
      <c r="C94" s="99"/>
      <c r="D94" s="84"/>
      <c r="E94" s="76"/>
      <c r="F94" s="77"/>
      <c r="G94" s="78"/>
      <c r="H94" s="79" t="str">
        <f t="shared" ca="1" si="7"/>
        <v/>
      </c>
      <c r="I94" s="95"/>
      <c r="J94" s="86"/>
      <c r="N94" s="82"/>
      <c r="O94" s="83"/>
    </row>
    <row r="95" spans="1:15" ht="15.9" thickBot="1">
      <c r="A95" s="72">
        <f t="shared" si="3"/>
        <v>68</v>
      </c>
      <c r="B95" s="97"/>
      <c r="C95" s="99"/>
      <c r="D95" s="84"/>
      <c r="E95" s="76"/>
      <c r="F95" s="77"/>
      <c r="G95" s="78"/>
      <c r="H95" s="79" t="str">
        <f t="shared" ca="1" si="7"/>
        <v/>
      </c>
      <c r="I95" s="95"/>
      <c r="J95" s="86"/>
      <c r="N95" s="82"/>
      <c r="O95" s="83"/>
    </row>
    <row r="96" spans="1:15" ht="15.9" thickBot="1">
      <c r="A96" s="72">
        <f t="shared" si="3"/>
        <v>69</v>
      </c>
      <c r="B96" s="97"/>
      <c r="C96" s="99"/>
      <c r="D96" s="84"/>
      <c r="E96" s="76"/>
      <c r="F96" s="77"/>
      <c r="G96" s="78"/>
      <c r="H96" s="79" t="str">
        <f t="shared" ca="1" si="7"/>
        <v/>
      </c>
      <c r="I96" s="95"/>
      <c r="J96" s="86"/>
      <c r="N96" s="82"/>
      <c r="O96" s="83"/>
    </row>
    <row r="97" spans="1:15" ht="15.9" thickBot="1">
      <c r="A97" s="72">
        <f t="shared" si="3"/>
        <v>70</v>
      </c>
      <c r="B97" s="97"/>
      <c r="C97" s="99"/>
      <c r="D97" s="84"/>
      <c r="E97" s="76"/>
      <c r="F97" s="77"/>
      <c r="G97" s="78"/>
      <c r="H97" s="79" t="str">
        <f t="shared" ca="1" si="7"/>
        <v/>
      </c>
      <c r="I97" s="95"/>
      <c r="J97" s="86"/>
      <c r="N97" s="82"/>
      <c r="O97" s="83"/>
    </row>
    <row r="98" spans="1:15" ht="15.9" thickBot="1">
      <c r="A98" s="72">
        <f t="shared" si="3"/>
        <v>71</v>
      </c>
      <c r="B98" s="97"/>
      <c r="C98" s="99"/>
      <c r="D98" s="84"/>
      <c r="E98" s="76"/>
      <c r="F98" s="77"/>
      <c r="G98" s="78"/>
      <c r="H98" s="79" t="str">
        <f t="shared" ca="1" si="7"/>
        <v/>
      </c>
      <c r="I98" s="95"/>
      <c r="J98" s="86"/>
      <c r="N98" s="82"/>
      <c r="O98" s="83"/>
    </row>
    <row r="99" spans="1:15" ht="15.9" thickBot="1">
      <c r="A99" s="72">
        <f t="shared" si="3"/>
        <v>72</v>
      </c>
      <c r="B99" s="97"/>
      <c r="C99" s="99"/>
      <c r="D99" s="84"/>
      <c r="E99" s="76"/>
      <c r="F99" s="77"/>
      <c r="G99" s="78"/>
      <c r="H99" s="79" t="str">
        <f t="shared" ca="1" si="7"/>
        <v/>
      </c>
      <c r="I99" s="95"/>
      <c r="J99" s="86"/>
      <c r="N99" s="82"/>
      <c r="O99" s="83"/>
    </row>
    <row r="100" spans="1:15" ht="15.9" thickBot="1">
      <c r="A100" s="72">
        <f t="shared" si="3"/>
        <v>73</v>
      </c>
      <c r="B100" s="97"/>
      <c r="C100" s="99"/>
      <c r="D100" s="84"/>
      <c r="E100" s="76"/>
      <c r="F100" s="77"/>
      <c r="G100" s="78"/>
      <c r="H100" s="79" t="str">
        <f t="shared" ca="1" si="7"/>
        <v/>
      </c>
      <c r="I100" s="95"/>
      <c r="J100" s="86"/>
      <c r="N100" s="82"/>
      <c r="O100" s="83"/>
    </row>
    <row r="101" spans="1:15" ht="15.9" thickBot="1">
      <c r="A101" s="72">
        <f t="shared" si="3"/>
        <v>74</v>
      </c>
      <c r="B101" s="97"/>
      <c r="C101" s="99"/>
      <c r="D101" s="84"/>
      <c r="E101" s="76"/>
      <c r="F101" s="77"/>
      <c r="G101" s="78"/>
      <c r="H101" s="79" t="str">
        <f t="shared" ca="1" si="7"/>
        <v/>
      </c>
      <c r="I101" s="95"/>
      <c r="J101" s="86"/>
      <c r="N101" s="82"/>
      <c r="O101" s="83"/>
    </row>
    <row r="102" spans="1:15" ht="15.9" thickBot="1">
      <c r="A102" s="72">
        <f t="shared" si="3"/>
        <v>75</v>
      </c>
      <c r="B102" s="97"/>
      <c r="C102" s="99"/>
      <c r="D102" s="84"/>
      <c r="E102" s="76"/>
      <c r="F102" s="77"/>
      <c r="G102" s="78"/>
      <c r="H102" s="79" t="str">
        <f t="shared" ca="1" si="7"/>
        <v/>
      </c>
      <c r="I102" s="95"/>
      <c r="J102" s="86"/>
      <c r="N102" s="82"/>
      <c r="O102" s="83"/>
    </row>
    <row r="103" spans="1:15" ht="15.9" thickBot="1">
      <c r="A103" s="72">
        <f t="shared" si="3"/>
        <v>76</v>
      </c>
      <c r="B103" s="97"/>
      <c r="C103" s="99"/>
      <c r="D103" s="84"/>
      <c r="E103" s="76"/>
      <c r="F103" s="77"/>
      <c r="G103" s="78"/>
      <c r="H103" s="79" t="str">
        <f t="shared" ca="1" si="7"/>
        <v/>
      </c>
      <c r="I103" s="95"/>
      <c r="J103" s="86"/>
      <c r="N103" s="82"/>
      <c r="O103" s="83"/>
    </row>
    <row r="104" spans="1:15" ht="15.9" thickBot="1">
      <c r="A104" s="72">
        <f t="shared" si="3"/>
        <v>77</v>
      </c>
      <c r="B104" s="97"/>
      <c r="C104" s="99"/>
      <c r="D104" s="84"/>
      <c r="E104" s="76"/>
      <c r="F104" s="77"/>
      <c r="G104" s="78"/>
      <c r="H104" s="79" t="str">
        <f t="shared" ca="1" si="7"/>
        <v/>
      </c>
      <c r="I104" s="95"/>
      <c r="J104" s="86"/>
      <c r="N104" s="82"/>
      <c r="O104" s="83"/>
    </row>
    <row r="105" spans="1:15" ht="15.9" thickBot="1">
      <c r="A105" s="72">
        <f t="shared" si="3"/>
        <v>78</v>
      </c>
      <c r="B105" s="97"/>
      <c r="C105" s="99"/>
      <c r="D105" s="84"/>
      <c r="E105" s="76"/>
      <c r="F105" s="77"/>
      <c r="G105" s="78"/>
      <c r="H105" s="79" t="str">
        <f t="shared" ca="1" si="7"/>
        <v/>
      </c>
      <c r="I105" s="95"/>
      <c r="J105" s="86"/>
      <c r="N105" s="82"/>
      <c r="O105" s="83"/>
    </row>
    <row r="106" spans="1:15" ht="15.9" thickBot="1">
      <c r="A106" s="72">
        <f t="shared" si="3"/>
        <v>79</v>
      </c>
      <c r="B106" s="97"/>
      <c r="C106" s="99"/>
      <c r="D106" s="84"/>
      <c r="E106" s="76"/>
      <c r="F106" s="77"/>
      <c r="G106" s="78"/>
      <c r="H106" s="79" t="str">
        <f t="shared" ca="1" si="7"/>
        <v/>
      </c>
      <c r="I106" s="95"/>
      <c r="J106" s="86"/>
      <c r="N106" s="82"/>
      <c r="O106" s="83"/>
    </row>
    <row r="107" spans="1:15" ht="15.9" thickBot="1">
      <c r="A107" s="72">
        <f t="shared" si="3"/>
        <v>80</v>
      </c>
      <c r="B107" s="97"/>
      <c r="C107" s="99"/>
      <c r="D107" s="84"/>
      <c r="E107" s="76"/>
      <c r="F107" s="77"/>
      <c r="G107" s="78"/>
      <c r="H107" s="79" t="str">
        <f t="shared" ca="1" si="7"/>
        <v/>
      </c>
      <c r="I107" s="95"/>
      <c r="J107" s="86"/>
      <c r="N107" s="82"/>
      <c r="O107" s="83"/>
    </row>
    <row r="108" spans="1:15" ht="15.9" thickBot="1">
      <c r="A108" s="72">
        <f t="shared" si="3"/>
        <v>81</v>
      </c>
      <c r="B108" s="97"/>
      <c r="C108" s="99"/>
      <c r="D108" s="84"/>
      <c r="E108" s="76"/>
      <c r="F108" s="77"/>
      <c r="G108" s="78"/>
      <c r="H108" s="79" t="str">
        <f t="shared" ca="1" si="7"/>
        <v/>
      </c>
      <c r="I108" s="95"/>
      <c r="J108" s="86"/>
      <c r="N108" s="82"/>
      <c r="O108" s="83"/>
    </row>
    <row r="109" spans="1:15" ht="15.9" thickBot="1">
      <c r="A109" s="72">
        <f t="shared" si="3"/>
        <v>82</v>
      </c>
      <c r="B109" s="97"/>
      <c r="C109" s="99"/>
      <c r="D109" s="84"/>
      <c r="E109" s="76"/>
      <c r="F109" s="77"/>
      <c r="G109" s="78"/>
      <c r="H109" s="79" t="str">
        <f t="shared" ca="1" si="7"/>
        <v/>
      </c>
      <c r="I109" s="95"/>
      <c r="J109" s="86"/>
      <c r="N109" s="82"/>
      <c r="O109" s="83"/>
    </row>
    <row r="110" spans="1:15" ht="15.9" thickBot="1">
      <c r="A110" s="72">
        <f t="shared" si="3"/>
        <v>83</v>
      </c>
      <c r="B110" s="97"/>
      <c r="C110" s="99"/>
      <c r="D110" s="84"/>
      <c r="E110" s="76"/>
      <c r="F110" s="77"/>
      <c r="G110" s="78"/>
      <c r="H110" s="79" t="str">
        <f t="shared" ca="1" si="7"/>
        <v/>
      </c>
      <c r="I110" s="95"/>
      <c r="J110" s="86"/>
      <c r="N110" s="82"/>
      <c r="O110" s="83"/>
    </row>
    <row r="111" spans="1:15" ht="15.9" thickBot="1">
      <c r="A111" s="72">
        <f t="shared" si="3"/>
        <v>84</v>
      </c>
      <c r="B111" s="97"/>
      <c r="C111" s="99"/>
      <c r="D111" s="84"/>
      <c r="E111" s="76"/>
      <c r="F111" s="77"/>
      <c r="G111" s="78"/>
      <c r="H111" s="79" t="str">
        <f t="shared" ca="1" si="7"/>
        <v/>
      </c>
      <c r="I111" s="95"/>
      <c r="J111" s="86"/>
      <c r="N111" s="82"/>
      <c r="O111" s="83"/>
    </row>
    <row r="112" spans="1:15" ht="15.9" thickBot="1">
      <c r="A112" s="72">
        <f t="shared" si="3"/>
        <v>85</v>
      </c>
      <c r="B112" s="97"/>
      <c r="C112" s="99"/>
      <c r="D112" s="84"/>
      <c r="E112" s="76"/>
      <c r="F112" s="77"/>
      <c r="G112" s="78"/>
      <c r="H112" s="79" t="str">
        <f t="shared" ca="1" si="7"/>
        <v/>
      </c>
      <c r="I112" s="95"/>
      <c r="J112" s="86"/>
      <c r="N112" s="82"/>
      <c r="O112" s="83"/>
    </row>
    <row r="113" spans="1:15" ht="15.9" thickBot="1">
      <c r="A113" s="72">
        <f t="shared" si="3"/>
        <v>86</v>
      </c>
      <c r="B113" s="97"/>
      <c r="C113" s="99"/>
      <c r="D113" s="84"/>
      <c r="E113" s="76"/>
      <c r="F113" s="77"/>
      <c r="G113" s="78"/>
      <c r="H113" s="79" t="str">
        <f t="shared" ca="1" si="7"/>
        <v/>
      </c>
      <c r="I113" s="95"/>
      <c r="J113" s="86"/>
      <c r="N113" s="82"/>
      <c r="O113" s="83"/>
    </row>
    <row r="114" spans="1:15" ht="15.9" thickBot="1">
      <c r="A114" s="72">
        <f t="shared" si="3"/>
        <v>87</v>
      </c>
      <c r="B114" s="97"/>
      <c r="C114" s="99"/>
      <c r="D114" s="84"/>
      <c r="E114" s="76"/>
      <c r="F114" s="77"/>
      <c r="G114" s="78"/>
      <c r="H114" s="79" t="str">
        <f t="shared" ca="1" si="7"/>
        <v/>
      </c>
      <c r="I114" s="95"/>
      <c r="J114" s="86"/>
      <c r="N114" s="82"/>
      <c r="O114" s="83"/>
    </row>
    <row r="115" spans="1:15" ht="15.9" thickBot="1">
      <c r="A115" s="72">
        <f t="shared" si="3"/>
        <v>88</v>
      </c>
      <c r="B115" s="97"/>
      <c r="C115" s="99"/>
      <c r="D115" s="84"/>
      <c r="E115" s="76"/>
      <c r="F115" s="77"/>
      <c r="G115" s="78"/>
      <c r="H115" s="79" t="str">
        <f t="shared" ca="1" si="7"/>
        <v/>
      </c>
      <c r="I115" s="95"/>
      <c r="J115" s="86"/>
      <c r="N115" s="82"/>
      <c r="O115" s="83"/>
    </row>
    <row r="116" spans="1:15" ht="15.9" thickBot="1">
      <c r="A116" s="72">
        <f t="shared" si="3"/>
        <v>89</v>
      </c>
      <c r="B116" s="97"/>
      <c r="C116" s="99"/>
      <c r="D116" s="84"/>
      <c r="E116" s="76"/>
      <c r="F116" s="77"/>
      <c r="G116" s="78"/>
      <c r="H116" s="79"/>
      <c r="I116" s="95"/>
      <c r="J116" s="86"/>
      <c r="N116" s="82"/>
      <c r="O116" s="83"/>
    </row>
    <row r="117" spans="1:15" ht="15.9" thickBot="1">
      <c r="A117" s="72">
        <f t="shared" ref="A117:A118" si="9">A116+1</f>
        <v>90</v>
      </c>
      <c r="B117" s="97"/>
      <c r="C117" s="99"/>
      <c r="D117" s="84"/>
      <c r="E117" s="76"/>
      <c r="F117" s="77"/>
      <c r="G117" s="78"/>
      <c r="H117" s="79"/>
      <c r="I117" s="95"/>
      <c r="J117" s="86"/>
      <c r="N117" s="82"/>
      <c r="O117" s="83"/>
    </row>
    <row r="118" spans="1:15" ht="15.9" thickBot="1">
      <c r="A118" s="72">
        <f t="shared" si="9"/>
        <v>91</v>
      </c>
      <c r="B118" s="97"/>
      <c r="C118" s="99"/>
      <c r="D118" s="84"/>
      <c r="E118" s="76"/>
      <c r="F118" s="77"/>
      <c r="G118" s="78"/>
      <c r="H118" s="79" t="str">
        <f t="shared" ca="1" si="7"/>
        <v/>
      </c>
      <c r="I118" s="95"/>
      <c r="J118" s="86"/>
      <c r="N118" s="82"/>
      <c r="O118" s="83"/>
    </row>
    <row r="119" spans="1:15" ht="15.9" thickBot="1">
      <c r="A119" s="72">
        <f>A118+1</f>
        <v>92</v>
      </c>
      <c r="B119" s="97"/>
      <c r="C119" s="99"/>
      <c r="D119" s="84"/>
      <c r="E119" s="76"/>
      <c r="F119" s="77"/>
      <c r="G119" s="78"/>
      <c r="H119" s="79" t="str">
        <f t="shared" ca="1" si="7"/>
        <v/>
      </c>
      <c r="I119" s="95"/>
      <c r="J119" s="86"/>
      <c r="N119" s="82"/>
      <c r="O119" s="83"/>
    </row>
  </sheetData>
  <sheetProtection algorithmName="SHA-512" hashValue="/NzQYvoqtZn3lQRatYnDNI7dmD0YzEJSQhKjv79u30tmT0bsYfA7xuGZNo+Ss41uM3ieAq/zHY7udMZRWAezUg==" saltValue="uOQzIB38bOq4NYV23Y+ikw==" spinCount="100000" sheet="1" objects="1" scenarios="1" formatCells="0" selectLockedCells="1"/>
  <mergeCells count="89">
    <mergeCell ref="A76:B76"/>
    <mergeCell ref="C76:D76"/>
    <mergeCell ref="F76:G76"/>
    <mergeCell ref="H76:I76"/>
    <mergeCell ref="A64:B64"/>
    <mergeCell ref="C64:D64"/>
    <mergeCell ref="F64:G64"/>
    <mergeCell ref="H64:I64"/>
    <mergeCell ref="A75:B75"/>
    <mergeCell ref="C75:D75"/>
    <mergeCell ref="F75:G75"/>
    <mergeCell ref="H75:I75"/>
    <mergeCell ref="A54:B54"/>
    <mergeCell ref="C54:D54"/>
    <mergeCell ref="F54:G54"/>
    <mergeCell ref="H54:I54"/>
    <mergeCell ref="A63:B63"/>
    <mergeCell ref="C63:D63"/>
    <mergeCell ref="F63:G63"/>
    <mergeCell ref="H63:I63"/>
    <mergeCell ref="A44:B44"/>
    <mergeCell ref="C44:D44"/>
    <mergeCell ref="F44:G44"/>
    <mergeCell ref="H44:I44"/>
    <mergeCell ref="A53:B53"/>
    <mergeCell ref="C53:D53"/>
    <mergeCell ref="F53:G53"/>
    <mergeCell ref="H53:I53"/>
    <mergeCell ref="A35:B35"/>
    <mergeCell ref="C35:D35"/>
    <mergeCell ref="F35:G35"/>
    <mergeCell ref="H35:I35"/>
    <mergeCell ref="A43:B43"/>
    <mergeCell ref="C43:D43"/>
    <mergeCell ref="F43:G43"/>
    <mergeCell ref="H43:I43"/>
    <mergeCell ref="A27:B27"/>
    <mergeCell ref="C27:D27"/>
    <mergeCell ref="F27:G27"/>
    <mergeCell ref="H27:I27"/>
    <mergeCell ref="A34:B34"/>
    <mergeCell ref="C34:D34"/>
    <mergeCell ref="F34:G34"/>
    <mergeCell ref="H34:I34"/>
    <mergeCell ref="A21:B21"/>
    <mergeCell ref="C21:D21"/>
    <mergeCell ref="F21:G21"/>
    <mergeCell ref="H21:I21"/>
    <mergeCell ref="A26:B26"/>
    <mergeCell ref="C26:D26"/>
    <mergeCell ref="F26:G26"/>
    <mergeCell ref="H26:I26"/>
    <mergeCell ref="A15:B15"/>
    <mergeCell ref="C15:D15"/>
    <mergeCell ref="F15:G15"/>
    <mergeCell ref="H15:I15"/>
    <mergeCell ref="A20:B20"/>
    <mergeCell ref="C20:D20"/>
    <mergeCell ref="F20:G20"/>
    <mergeCell ref="H20:I20"/>
    <mergeCell ref="A9:B9"/>
    <mergeCell ref="C9:D9"/>
    <mergeCell ref="E9:F9"/>
    <mergeCell ref="G9:I9"/>
    <mergeCell ref="A14:B14"/>
    <mergeCell ref="C14:D14"/>
    <mergeCell ref="F14:G14"/>
    <mergeCell ref="H14:I14"/>
    <mergeCell ref="A7:B8"/>
    <mergeCell ref="C7:D8"/>
    <mergeCell ref="E7:F7"/>
    <mergeCell ref="G7:I7"/>
    <mergeCell ref="E8:F8"/>
    <mergeCell ref="G8:I8"/>
    <mergeCell ref="A5:B5"/>
    <mergeCell ref="C5:D5"/>
    <mergeCell ref="E5:F5"/>
    <mergeCell ref="G5:I5"/>
    <mergeCell ref="A6:B6"/>
    <mergeCell ref="C6:D6"/>
    <mergeCell ref="E6:F6"/>
    <mergeCell ref="G6:I6"/>
    <mergeCell ref="H1:I1"/>
    <mergeCell ref="A2:I2"/>
    <mergeCell ref="C3:H3"/>
    <mergeCell ref="A4:B4"/>
    <mergeCell ref="C4:D4"/>
    <mergeCell ref="E4:F4"/>
    <mergeCell ref="G4:I4"/>
  </mergeCells>
  <conditionalFormatting sqref="C14:D15 C20:D21 C26:D27 C34:D35 C53:D54 C63:D64">
    <cfRule type="expression" dxfId="5" priority="4" stopIfTrue="1">
      <formula>ISERROR(SEARCH("name of ",$C14))</formula>
    </cfRule>
  </conditionalFormatting>
  <conditionalFormatting sqref="C43:D44">
    <cfRule type="expression" dxfId="4" priority="2" stopIfTrue="1">
      <formula>ISERROR(SEARCH("name of ",$C43))</formula>
    </cfRule>
  </conditionalFormatting>
  <conditionalFormatting sqref="N14 N26 N53 N75">
    <cfRule type="expression" dxfId="3" priority="3" stopIfTrue="1">
      <formula>ISERROR(SEARCH("please!",$N14))</formula>
    </cfRule>
  </conditionalFormatting>
  <conditionalFormatting sqref="N43">
    <cfRule type="expression" dxfId="2" priority="1" stopIfTrue="1">
      <formula>ISERROR(SEARCH("please!",$N43))</formula>
    </cfRule>
  </conditionalFormatting>
  <dataValidations count="8">
    <dataValidation type="list" allowBlank="1" showInputMessage="1" showErrorMessage="1" errorTitle="Invalid Grade" error="Please enter a valid grade - NDP1, NDP6, CLB1, E, F, Novice etc.  Use the picklist to see the grades available for this competition" sqref="G12:G13 G16:G19 G22:G25 G28:G33 G36:G42 G45:G52 G55:G62 G65:G74 G77:G119" xr:uid="{00000000-0002-0000-0200-000000000000}">
      <formula1>GradeDMT</formula1>
    </dataValidation>
    <dataValidation type="list" allowBlank="1" showInputMessage="1" showErrorMessage="1" sqref="C5:D5" xr:uid="{00000000-0002-0000-0200-000001000000}">
      <formula1>Clubnames</formula1>
    </dataValidation>
    <dataValidation type="list" allowBlank="1" showInputMessage="1" showErrorMessage="1" sqref="F63:G64 F20:G21 F44:G44 F34:G35" xr:uid="{00000000-0002-0000-0200-000002000000}">
      <formula1>Jobs</formula1>
    </dataValidation>
    <dataValidation type="list" allowBlank="1" showInputMessage="1" showErrorMessage="1" sqref="F75:G76 F53:G54 F14:G15 F43:G43 F26:G27" xr:uid="{00000000-0002-0000-0200-000003000000}">
      <formula1>Judges</formula1>
    </dataValidation>
    <dataValidation type="list" allowBlank="1" showInputMessage="1" showErrorMessage="1" sqref="H75:I75 H63 H53:I53 H43 H34 H26:I26 H20 H14:I14" xr:uid="{00000000-0002-0000-0200-000004000000}">
      <formula1>When</formula1>
    </dataValidation>
    <dataValidation type="list" allowBlank="1" showInputMessage="1" showErrorMessage="1" sqref="F77:F119 F65:F74 F55:F62 F16:F19 F12:F13 F45:F52 F22:F25 F36:F42 F28:F33" xr:uid="{00000000-0002-0000-0200-000005000000}">
      <formula1>Gender</formula1>
    </dataValidation>
    <dataValidation type="list" allowBlank="1" showInputMessage="1" showErrorMessage="1" sqref="I77:I119 I65:I74 I55:I62 I12:I13 I16:I19 I45:I52 I22:I25 I36:I42 I28:I33" xr:uid="{00000000-0002-0000-0200-000006000000}">
      <formula1>Teams</formula1>
    </dataValidation>
    <dataValidation type="whole" allowBlank="1" showInputMessage="1" showErrorMessage="1" errorTitle="Invalid Year" error="Please emter a year only_x000a_The gymnasts age must be within the rules of the event." prompt="Enter year of birth" sqref="E12:E13 E16:E19 E22:E25 E28:E33 E36:E42 E45:E52 E55:E62 E65:E74 E77:E119" xr:uid="{00000000-0002-0000-0200-000007000000}">
      <formula1>1940</formula1>
      <formula2>$I$3 - 4</formula2>
    </dataValidation>
  </dataValidations>
  <pageMargins left="0.75" right="0.75" top="0.65" bottom="0.61" header="0.5" footer="0.5"/>
  <pageSetup paperSize="9" scale="78" fitToHeight="2" orientation="portrait" horizontalDpi="4294967294"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119"/>
  <sheetViews>
    <sheetView workbookViewId="0">
      <selection activeCell="E13" sqref="E13"/>
    </sheetView>
  </sheetViews>
  <sheetFormatPr defaultColWidth="9.1640625" defaultRowHeight="12.3"/>
  <cols>
    <col min="1" max="1" width="3.83203125" style="170" bestFit="1" customWidth="1"/>
    <col min="2" max="2" width="12.44140625" style="170" customWidth="1"/>
    <col min="3" max="4" width="36.71875" style="168" customWidth="1"/>
    <col min="5" max="5" width="14.5546875" style="170" customWidth="1"/>
    <col min="6" max="6" width="7.83203125" style="170" customWidth="1"/>
    <col min="7" max="7" width="13.83203125" style="168" customWidth="1"/>
    <col min="8" max="8" width="10.5546875" style="171" customWidth="1"/>
    <col min="9" max="9" width="11.71875" style="170" customWidth="1"/>
    <col min="10" max="10" width="1.71875" style="171" customWidth="1"/>
    <col min="11" max="12" width="1.71875" style="172" customWidth="1"/>
    <col min="13" max="13" width="1.71875" style="173" customWidth="1"/>
    <col min="14" max="14" width="54.71875" style="174" customWidth="1"/>
    <col min="15" max="15" width="12.5546875" style="175" customWidth="1"/>
    <col min="16" max="16384" width="9.1640625" style="168"/>
  </cols>
  <sheetData>
    <row r="1" spans="1:15" ht="17.7">
      <c r="A1" s="166">
        <v>60</v>
      </c>
      <c r="B1" s="167" t="s">
        <v>61</v>
      </c>
      <c r="D1" s="169" t="s">
        <v>36</v>
      </c>
      <c r="H1" s="365" t="str">
        <f>Entries!H1</f>
        <v>rev 24.2 02/03/2024</v>
      </c>
      <c r="I1" s="365"/>
    </row>
    <row r="2" spans="1:15" ht="22.5">
      <c r="A2" s="366" t="s">
        <v>506</v>
      </c>
      <c r="B2" s="366"/>
      <c r="C2" s="366"/>
      <c r="D2" s="366"/>
      <c r="E2" s="366"/>
      <c r="F2" s="366"/>
      <c r="G2" s="366"/>
      <c r="H2" s="366"/>
      <c r="I2" s="366"/>
      <c r="J2" s="176"/>
      <c r="M2" s="172"/>
    </row>
    <row r="3" spans="1:15" ht="23.25" customHeight="1" thickBot="1">
      <c r="A3" s="177">
        <f>IF(C5="",2,1+MATCH(C5,Clubs!A2:A97,0))</f>
        <v>32</v>
      </c>
      <c r="B3" s="178" t="s">
        <v>294</v>
      </c>
      <c r="C3" s="367" t="s">
        <v>0</v>
      </c>
      <c r="D3" s="367"/>
      <c r="E3" s="367"/>
      <c r="F3" s="367"/>
      <c r="G3" s="367"/>
      <c r="H3" s="367"/>
      <c r="I3" s="179">
        <v>2024</v>
      </c>
      <c r="J3" s="180"/>
      <c r="M3" s="172"/>
    </row>
    <row r="4" spans="1:15" ht="16.5" customHeight="1" thickBot="1">
      <c r="A4" s="340" t="s">
        <v>50</v>
      </c>
      <c r="B4" s="341"/>
      <c r="C4" s="368" t="s">
        <v>532</v>
      </c>
      <c r="D4" s="369"/>
      <c r="E4" s="344" t="s">
        <v>1</v>
      </c>
      <c r="F4" s="345"/>
      <c r="G4" s="370" t="str">
        <f>+Entries!G4</f>
        <v>Cambridge University Sports Centre, Philippa Fawcett Dr, Cambridge CB3 0AS</v>
      </c>
      <c r="H4" s="371"/>
      <c r="I4" s="372"/>
      <c r="J4" s="181"/>
      <c r="M4" s="172"/>
    </row>
    <row r="5" spans="1:15" ht="16.5" customHeight="1" thickBot="1">
      <c r="A5" s="340" t="s">
        <v>19</v>
      </c>
      <c r="B5" s="341"/>
      <c r="C5" s="360" t="str">
        <f>+Entries!C5</f>
        <v>Your club</v>
      </c>
      <c r="D5" s="361"/>
      <c r="E5" s="344" t="s">
        <v>2</v>
      </c>
      <c r="F5" s="345"/>
      <c r="G5" s="362" t="str">
        <f>+Entries!G5</f>
        <v>19th April 2026</v>
      </c>
      <c r="H5" s="363"/>
      <c r="I5" s="364"/>
      <c r="J5" s="181"/>
      <c r="L5" s="182"/>
      <c r="M5" s="182"/>
    </row>
    <row r="6" spans="1:15" ht="16.5" customHeight="1" thickBot="1">
      <c r="A6" s="340" t="s">
        <v>3</v>
      </c>
      <c r="B6" s="341"/>
      <c r="C6" s="342" t="str">
        <f ca="1">+Entries!C6</f>
        <v>Your contact</v>
      </c>
      <c r="D6" s="343"/>
      <c r="E6" s="344" t="s">
        <v>215</v>
      </c>
      <c r="F6" s="345"/>
      <c r="G6" s="346" t="str">
        <f ca="1">+Entries!G6</f>
        <v>Your BG Number</v>
      </c>
      <c r="H6" s="347"/>
      <c r="I6" s="348"/>
      <c r="J6" s="183"/>
      <c r="M6" s="172"/>
    </row>
    <row r="7" spans="1:15" ht="18" customHeight="1" thickBot="1">
      <c r="A7" s="349" t="s">
        <v>4</v>
      </c>
      <c r="B7" s="350"/>
      <c r="C7" s="353" t="str">
        <f ca="1">+Entries!C7</f>
        <v>Your address</v>
      </c>
      <c r="D7" s="354"/>
      <c r="E7" s="344" t="s">
        <v>5</v>
      </c>
      <c r="F7" s="345"/>
      <c r="G7" s="346" t="str">
        <f ca="1">+Entries!G7</f>
        <v>Your phone</v>
      </c>
      <c r="H7" s="347"/>
      <c r="I7" s="348"/>
      <c r="J7" s="183"/>
      <c r="M7" s="172"/>
    </row>
    <row r="8" spans="1:15" ht="34.5" customHeight="1" thickBot="1">
      <c r="A8" s="351"/>
      <c r="B8" s="352"/>
      <c r="C8" s="355">
        <f>+Entries!C8</f>
        <v>0</v>
      </c>
      <c r="D8" s="356"/>
      <c r="E8" s="344" t="s">
        <v>6</v>
      </c>
      <c r="F8" s="345"/>
      <c r="G8" s="357" t="str">
        <f ca="1">+Entries!G8</f>
        <v>youremail1@domain.com;youremail2@domain.com</v>
      </c>
      <c r="H8" s="358"/>
      <c r="I8" s="359"/>
      <c r="J8" s="183"/>
      <c r="M8" s="172"/>
    </row>
    <row r="9" spans="1:15" ht="16.5" customHeight="1" thickBot="1">
      <c r="A9" s="340" t="s">
        <v>52</v>
      </c>
      <c r="B9" s="341"/>
      <c r="C9" s="342" t="str">
        <f ca="1">+Entries!C9</f>
        <v>Your postcode</v>
      </c>
      <c r="D9" s="343"/>
      <c r="E9" s="344" t="s">
        <v>8</v>
      </c>
      <c r="F9" s="345"/>
      <c r="G9" s="346" t="str">
        <f ca="1">+Entries!G9</f>
        <v>Your colours</v>
      </c>
      <c r="H9" s="347"/>
      <c r="I9" s="348"/>
      <c r="J9" s="183"/>
      <c r="M9" s="172"/>
    </row>
    <row r="10" spans="1:15" ht="15.3" thickBot="1">
      <c r="A10" s="184"/>
      <c r="B10" s="184"/>
      <c r="C10" s="185"/>
      <c r="D10" s="186"/>
      <c r="E10" s="187"/>
      <c r="F10" s="188"/>
      <c r="G10" s="189"/>
      <c r="H10" s="190"/>
      <c r="I10" s="188"/>
      <c r="J10" s="191"/>
      <c r="M10" s="172"/>
      <c r="N10" s="172"/>
      <c r="O10" s="172"/>
    </row>
    <row r="11" spans="1:15" ht="16.5" customHeight="1" thickBot="1">
      <c r="A11" s="192" t="s">
        <v>85</v>
      </c>
      <c r="B11" s="193" t="s">
        <v>86</v>
      </c>
      <c r="C11" s="194" t="s">
        <v>295</v>
      </c>
      <c r="D11" s="195" t="s">
        <v>296</v>
      </c>
      <c r="E11" s="196" t="s">
        <v>297</v>
      </c>
      <c r="F11" s="197" t="s">
        <v>42</v>
      </c>
      <c r="G11" s="197" t="s">
        <v>41</v>
      </c>
      <c r="H11" s="197" t="s">
        <v>43</v>
      </c>
      <c r="I11" s="198" t="s">
        <v>10</v>
      </c>
      <c r="J11" s="199"/>
      <c r="K11" s="182"/>
      <c r="L11" s="182"/>
      <c r="M11" s="182"/>
      <c r="N11" s="197" t="s">
        <v>281</v>
      </c>
      <c r="O11" s="200"/>
    </row>
    <row r="12" spans="1:15" ht="18" customHeight="1" thickBot="1">
      <c r="A12" s="201">
        <v>1</v>
      </c>
      <c r="B12" s="202"/>
      <c r="C12" s="203"/>
      <c r="D12" s="204"/>
      <c r="E12" s="205">
        <v>2012</v>
      </c>
      <c r="F12" s="206"/>
      <c r="G12" s="207"/>
      <c r="H12" s="208" t="str">
        <f ca="1">IF(INDIRECT("E"&amp;ROW())="","",IF(INDIRECT("G"&amp;ROW())="",INDIRECT("ListsSYN!L"&amp;($I$3-INDIRECT("E"&amp;ROW()))),HLOOKUP(INDIRECT("G"&amp;ROW()),GradeAgesSYN,($I$3-INDIRECT("E"&amp;ROW())),FALSE)))</f>
        <v>U15</v>
      </c>
      <c r="I12" s="209"/>
      <c r="J12" s="210"/>
      <c r="M12" s="172"/>
      <c r="N12" s="211"/>
      <c r="O12" s="212"/>
    </row>
    <row r="13" spans="1:15" ht="18.75" customHeight="1" thickBot="1">
      <c r="A13" s="201">
        <v>2</v>
      </c>
      <c r="B13" s="202"/>
      <c r="C13" s="203"/>
      <c r="D13" s="213"/>
      <c r="E13" s="205"/>
      <c r="F13" s="206"/>
      <c r="G13" s="207"/>
      <c r="H13" s="208" t="str">
        <f ca="1">IF(INDIRECT("E"&amp;ROW())="","",IF(INDIRECT("G"&amp;ROW())="",INDIRECT("ListsSYN!L"&amp;($I$3-INDIRECT("E"&amp;ROW()))),HLOOKUP(INDIRECT("G"&amp;ROW()),GradeAgesSYN,($I$3-INDIRECT("E"&amp;ROW())),FALSE)))</f>
        <v/>
      </c>
      <c r="I13" s="209"/>
      <c r="J13" s="210"/>
      <c r="M13" s="172"/>
      <c r="N13" s="211"/>
      <c r="O13" s="212"/>
    </row>
    <row r="14" spans="1:15" ht="16.5" customHeight="1" thickBot="1">
      <c r="A14" s="333" t="s">
        <v>89</v>
      </c>
      <c r="B14" s="334"/>
      <c r="C14" s="327" t="s">
        <v>113</v>
      </c>
      <c r="D14" s="328"/>
      <c r="E14" s="214" t="s">
        <v>47</v>
      </c>
      <c r="F14" s="329"/>
      <c r="G14" s="330"/>
      <c r="H14" s="335" t="s">
        <v>28</v>
      </c>
      <c r="I14" s="336"/>
      <c r="J14" s="215"/>
      <c r="M14" s="172"/>
      <c r="N14" s="216" t="s">
        <v>114</v>
      </c>
      <c r="O14" s="212"/>
    </row>
    <row r="15" spans="1:15" ht="16.5" customHeight="1" thickBot="1">
      <c r="A15" s="325" t="str">
        <f>IF(H14="All Day","","2nd Judge:" )</f>
        <v/>
      </c>
      <c r="B15" s="326"/>
      <c r="C15" s="327"/>
      <c r="D15" s="328"/>
      <c r="E15" s="214" t="str">
        <f>IF(H14="All Day","","Level:" )</f>
        <v/>
      </c>
      <c r="F15" s="329"/>
      <c r="G15" s="330"/>
      <c r="H15" s="331" t="str">
        <f>IF(H14="All Day","",IF(H14="Morning","Afternoon","Morning"))</f>
        <v/>
      </c>
      <c r="I15" s="332"/>
      <c r="J15" s="217"/>
      <c r="M15" s="172"/>
      <c r="N15" s="211"/>
      <c r="O15" s="212"/>
    </row>
    <row r="16" spans="1:15" ht="15.3" thickBot="1">
      <c r="A16" s="218">
        <v>3</v>
      </c>
      <c r="B16" s="219"/>
      <c r="C16" s="203"/>
      <c r="D16" s="220"/>
      <c r="E16" s="205"/>
      <c r="F16" s="206"/>
      <c r="G16" s="207"/>
      <c r="H16" s="208" t="str">
        <f ca="1">IF(INDIRECT("E"&amp;ROW())="","",IF(INDIRECT("G"&amp;ROW())="",INDIRECT("ListsSYN!L"&amp;($I$3-INDIRECT("E"&amp;ROW()))),HLOOKUP(INDIRECT("G"&amp;ROW()),GradeAgesSYN,($I$3-INDIRECT("E"&amp;ROW())),FALSE)))</f>
        <v/>
      </c>
      <c r="I16" s="221"/>
      <c r="J16" s="210"/>
      <c r="M16" s="172"/>
      <c r="N16" s="211"/>
      <c r="O16" s="212"/>
    </row>
    <row r="17" spans="1:15" ht="15.3" thickBot="1">
      <c r="A17" s="222">
        <v>4</v>
      </c>
      <c r="B17" s="223"/>
      <c r="C17" s="203"/>
      <c r="D17" s="204"/>
      <c r="E17" s="205"/>
      <c r="F17" s="206"/>
      <c r="G17" s="207"/>
      <c r="H17" s="208" t="str">
        <f ca="1">IF(INDIRECT("E"&amp;ROW())="","",IF(INDIRECT("G"&amp;ROW())="",INDIRECT("ListsSYN!L"&amp;($I$3-INDIRECT("E"&amp;ROW()))),HLOOKUP(INDIRECT("G"&amp;ROW()),GradeAgesSYN,($I$3-INDIRECT("E"&amp;ROW())),FALSE)))</f>
        <v/>
      </c>
      <c r="I17" s="224"/>
      <c r="J17" s="215"/>
      <c r="M17" s="172"/>
      <c r="N17" s="211"/>
      <c r="O17" s="212"/>
    </row>
    <row r="18" spans="1:15" ht="15.3" thickBot="1">
      <c r="A18" s="201">
        <v>5</v>
      </c>
      <c r="B18" s="202"/>
      <c r="C18" s="203"/>
      <c r="D18" s="213"/>
      <c r="E18" s="205"/>
      <c r="F18" s="206"/>
      <c r="G18" s="207"/>
      <c r="H18" s="208" t="str">
        <f ca="1">IF(INDIRECT("E"&amp;ROW())="","",IF(INDIRECT("G"&amp;ROW())="",INDIRECT("ListsSYN!L"&amp;($I$3-INDIRECT("E"&amp;ROW()))),HLOOKUP(INDIRECT("G"&amp;ROW()),GradeAgesSYN,($I$3-INDIRECT("E"&amp;ROW())),FALSE)))</f>
        <v/>
      </c>
      <c r="I18" s="224"/>
      <c r="J18" s="215"/>
      <c r="M18" s="172"/>
      <c r="N18" s="211"/>
      <c r="O18" s="212"/>
    </row>
    <row r="19" spans="1:15" ht="15.3" thickBot="1">
      <c r="A19" s="201">
        <v>6</v>
      </c>
      <c r="B19" s="202"/>
      <c r="C19" s="203"/>
      <c r="D19" s="204"/>
      <c r="E19" s="205"/>
      <c r="F19" s="206"/>
      <c r="G19" s="207"/>
      <c r="H19" s="208" t="str">
        <f ca="1">IF(INDIRECT("E"&amp;ROW())="","",IF(INDIRECT("G"&amp;ROW())="",INDIRECT("ListsSYN!L"&amp;($I$3-INDIRECT("E"&amp;ROW()))),HLOOKUP(INDIRECT("G"&amp;ROW()),GradeAgesSYN,($I$3-INDIRECT("E"&amp;ROW())),FALSE)))</f>
        <v/>
      </c>
      <c r="I19" s="224"/>
      <c r="J19" s="215"/>
      <c r="M19" s="172"/>
      <c r="N19" s="211"/>
      <c r="O19" s="212"/>
    </row>
    <row r="20" spans="1:15" ht="16.5" customHeight="1" thickBot="1">
      <c r="A20" s="333" t="s">
        <v>90</v>
      </c>
      <c r="B20" s="338"/>
      <c r="C20" s="327" t="s">
        <v>112</v>
      </c>
      <c r="D20" s="328"/>
      <c r="E20" s="214" t="s">
        <v>46</v>
      </c>
      <c r="F20" s="329"/>
      <c r="G20" s="330"/>
      <c r="H20" s="339" t="s">
        <v>28</v>
      </c>
      <c r="I20" s="330"/>
      <c r="J20" s="215"/>
      <c r="N20" s="211"/>
      <c r="O20" s="212"/>
    </row>
    <row r="21" spans="1:15" ht="16.5" customHeight="1" thickBot="1">
      <c r="A21" s="325" t="str">
        <f>IF(H20="All Day","","2nd Official:" )</f>
        <v/>
      </c>
      <c r="B21" s="337"/>
      <c r="C21" s="327"/>
      <c r="D21" s="328"/>
      <c r="E21" s="214" t="str">
        <f>IF(H20="All Day","","Job:" )</f>
        <v/>
      </c>
      <c r="F21" s="329"/>
      <c r="G21" s="330"/>
      <c r="H21" s="331" t="str">
        <f>IF(H20="All Day","",IF(H20="Morning","Afternoon","Morning"))</f>
        <v/>
      </c>
      <c r="I21" s="332"/>
      <c r="J21" s="217"/>
      <c r="N21" s="211"/>
      <c r="O21" s="212"/>
    </row>
    <row r="22" spans="1:15" ht="15.3" thickBot="1">
      <c r="A22" s="201">
        <v>7</v>
      </c>
      <c r="B22" s="202"/>
      <c r="C22" s="203"/>
      <c r="D22" s="213"/>
      <c r="E22" s="205"/>
      <c r="F22" s="206"/>
      <c r="G22" s="207"/>
      <c r="H22" s="208" t="str">
        <f ca="1">IF(INDIRECT("E"&amp;ROW())="","",IF(INDIRECT("G"&amp;ROW())="",INDIRECT("ListsSYN!L"&amp;($I$3-INDIRECT("E"&amp;ROW()))),HLOOKUP(INDIRECT("G"&amp;ROW()),GradeAgesSYN,($I$3-INDIRECT("E"&amp;ROW())),FALSE)))</f>
        <v/>
      </c>
      <c r="I22" s="224"/>
      <c r="J22" s="215"/>
      <c r="M22" s="172"/>
      <c r="N22" s="211"/>
      <c r="O22" s="212"/>
    </row>
    <row r="23" spans="1:15" ht="15.3" thickBot="1">
      <c r="A23" s="201">
        <v>8</v>
      </c>
      <c r="B23" s="202"/>
      <c r="C23" s="203"/>
      <c r="D23" s="220"/>
      <c r="E23" s="205"/>
      <c r="F23" s="206"/>
      <c r="G23" s="207"/>
      <c r="H23" s="208" t="str">
        <f ca="1">IF(INDIRECT("E"&amp;ROW())="","",IF(INDIRECT("G"&amp;ROW())="",INDIRECT("ListsSYN!L"&amp;($I$3-INDIRECT("E"&amp;ROW()))),HLOOKUP(INDIRECT("G"&amp;ROW()),GradeAgesSYN,($I$3-INDIRECT("E"&amp;ROW())),FALSE)))</f>
        <v/>
      </c>
      <c r="I23" s="224"/>
      <c r="J23" s="215"/>
      <c r="M23" s="172"/>
      <c r="N23" s="211"/>
      <c r="O23" s="212"/>
    </row>
    <row r="24" spans="1:15" ht="15.3" thickBot="1">
      <c r="A24" s="218">
        <v>9</v>
      </c>
      <c r="B24" s="219"/>
      <c r="C24" s="203"/>
      <c r="D24" s="204"/>
      <c r="E24" s="205"/>
      <c r="F24" s="206"/>
      <c r="G24" s="207"/>
      <c r="H24" s="208" t="str">
        <f ca="1">IF(INDIRECT("E"&amp;ROW())="","",IF(INDIRECT("G"&amp;ROW())="",INDIRECT("ListsSYN!L"&amp;($I$3-INDIRECT("E"&amp;ROW()))),HLOOKUP(INDIRECT("G"&amp;ROW()),GradeAgesSYN,($I$3-INDIRECT("E"&amp;ROW())),FALSE)))</f>
        <v/>
      </c>
      <c r="I24" s="224"/>
      <c r="J24" s="215"/>
      <c r="M24" s="172"/>
      <c r="N24" s="211"/>
      <c r="O24" s="212"/>
    </row>
    <row r="25" spans="1:15" ht="15.3" thickBot="1">
      <c r="A25" s="222">
        <v>10</v>
      </c>
      <c r="B25" s="223"/>
      <c r="C25" s="203"/>
      <c r="D25" s="213"/>
      <c r="E25" s="205"/>
      <c r="F25" s="206"/>
      <c r="G25" s="207"/>
      <c r="H25" s="208" t="str">
        <f ca="1">IF(INDIRECT("E"&amp;ROW())="","",IF(INDIRECT("G"&amp;ROW())="",INDIRECT("ListsSYN!L"&amp;($I$3-INDIRECT("E"&amp;ROW()))),HLOOKUP(INDIRECT("G"&amp;ROW()),GradeAgesSYN,($I$3-INDIRECT("E"&amp;ROW())),FALSE)))</f>
        <v/>
      </c>
      <c r="I25" s="224"/>
      <c r="J25" s="215"/>
      <c r="M25" s="172"/>
      <c r="N25" s="211"/>
      <c r="O25" s="212"/>
    </row>
    <row r="26" spans="1:15" ht="16.5" customHeight="1" thickBot="1">
      <c r="A26" s="333" t="s">
        <v>89</v>
      </c>
      <c r="B26" s="334"/>
      <c r="C26" s="327" t="s">
        <v>113</v>
      </c>
      <c r="D26" s="328"/>
      <c r="E26" s="214" t="s">
        <v>47</v>
      </c>
      <c r="F26" s="329"/>
      <c r="G26" s="330"/>
      <c r="H26" s="335" t="s">
        <v>28</v>
      </c>
      <c r="I26" s="336"/>
      <c r="J26" s="215"/>
      <c r="M26" s="172"/>
      <c r="N26" s="216" t="s">
        <v>114</v>
      </c>
      <c r="O26" s="212"/>
    </row>
    <row r="27" spans="1:15" ht="16.5" customHeight="1" thickBot="1">
      <c r="A27" s="325" t="str">
        <f>IF(H26="All Day","","2nd Judge:" )</f>
        <v/>
      </c>
      <c r="B27" s="326"/>
      <c r="C27" s="327"/>
      <c r="D27" s="328"/>
      <c r="E27" s="214" t="str">
        <f>IF(H26="All Day","","Level:" )</f>
        <v/>
      </c>
      <c r="F27" s="329"/>
      <c r="G27" s="330"/>
      <c r="H27" s="331" t="str">
        <f>IF(H26="All Day","",IF(H26="Morning","Afternoon","Morning"))</f>
        <v/>
      </c>
      <c r="I27" s="332"/>
      <c r="J27" s="217"/>
      <c r="M27" s="172"/>
      <c r="N27" s="211"/>
      <c r="O27" s="212"/>
    </row>
    <row r="28" spans="1:15" ht="15.3" thickBot="1">
      <c r="A28" s="201">
        <v>11</v>
      </c>
      <c r="B28" s="202"/>
      <c r="C28" s="203"/>
      <c r="D28" s="204"/>
      <c r="E28" s="205"/>
      <c r="F28" s="206"/>
      <c r="G28" s="207"/>
      <c r="H28" s="208" t="str">
        <f t="shared" ref="H28:H33" ca="1" si="0">IF(INDIRECT("E"&amp;ROW())="","",IF(INDIRECT("G"&amp;ROW())="",INDIRECT("ListsSYN!L"&amp;($I$3-INDIRECT("E"&amp;ROW()))),HLOOKUP(INDIRECT("G"&amp;ROW()),GradeAgesSYN,($I$3-INDIRECT("E"&amp;ROW())),FALSE)))</f>
        <v/>
      </c>
      <c r="I28" s="224"/>
      <c r="J28" s="215"/>
      <c r="M28" s="172"/>
      <c r="N28" s="211"/>
      <c r="O28" s="212"/>
    </row>
    <row r="29" spans="1:15" ht="15.3" thickBot="1">
      <c r="A29" s="201">
        <v>12</v>
      </c>
      <c r="B29" s="225"/>
      <c r="C29" s="203"/>
      <c r="D29" s="213"/>
      <c r="E29" s="205"/>
      <c r="F29" s="206"/>
      <c r="G29" s="207"/>
      <c r="H29" s="208" t="str">
        <f t="shared" ca="1" si="0"/>
        <v/>
      </c>
      <c r="I29" s="224"/>
      <c r="J29" s="215"/>
      <c r="M29" s="172"/>
      <c r="N29" s="211"/>
      <c r="O29" s="212"/>
    </row>
    <row r="30" spans="1:15" ht="15.3" thickBot="1">
      <c r="A30" s="201">
        <v>13</v>
      </c>
      <c r="B30" s="226"/>
      <c r="C30" s="203"/>
      <c r="D30" s="220"/>
      <c r="E30" s="205"/>
      <c r="F30" s="206"/>
      <c r="G30" s="207"/>
      <c r="H30" s="208" t="str">
        <f t="shared" ca="1" si="0"/>
        <v/>
      </c>
      <c r="I30" s="224"/>
      <c r="J30" s="215"/>
      <c r="M30" s="172"/>
      <c r="N30" s="211"/>
      <c r="O30" s="212"/>
    </row>
    <row r="31" spans="1:15" ht="15.3" thickBot="1">
      <c r="A31" s="201">
        <v>14</v>
      </c>
      <c r="B31" s="225"/>
      <c r="C31" s="203"/>
      <c r="D31" s="204"/>
      <c r="E31" s="205"/>
      <c r="F31" s="206"/>
      <c r="G31" s="207"/>
      <c r="H31" s="208" t="str">
        <f t="shared" ca="1" si="0"/>
        <v/>
      </c>
      <c r="I31" s="224"/>
      <c r="J31" s="215"/>
      <c r="M31" s="172"/>
      <c r="N31" s="211"/>
      <c r="O31" s="212"/>
    </row>
    <row r="32" spans="1:15" ht="15.3" thickBot="1">
      <c r="A32" s="201">
        <v>15</v>
      </c>
      <c r="B32" s="226"/>
      <c r="C32" s="203"/>
      <c r="D32" s="213"/>
      <c r="E32" s="205"/>
      <c r="F32" s="206"/>
      <c r="G32" s="207"/>
      <c r="H32" s="208" t="str">
        <f t="shared" ca="1" si="0"/>
        <v/>
      </c>
      <c r="I32" s="224"/>
      <c r="J32" s="215"/>
      <c r="M32" s="172"/>
      <c r="N32" s="211"/>
      <c r="O32" s="212"/>
    </row>
    <row r="33" spans="1:15" ht="15.3" thickBot="1">
      <c r="A33" s="201">
        <v>16</v>
      </c>
      <c r="B33" s="226"/>
      <c r="C33" s="203"/>
      <c r="D33" s="204"/>
      <c r="E33" s="205"/>
      <c r="F33" s="206"/>
      <c r="G33" s="207"/>
      <c r="H33" s="208" t="str">
        <f t="shared" ca="1" si="0"/>
        <v/>
      </c>
      <c r="I33" s="224"/>
      <c r="J33" s="215"/>
      <c r="M33" s="172"/>
      <c r="N33" s="211"/>
      <c r="O33" s="212"/>
    </row>
    <row r="34" spans="1:15" ht="16.5" customHeight="1" thickBot="1">
      <c r="A34" s="333" t="s">
        <v>90</v>
      </c>
      <c r="B34" s="338"/>
      <c r="C34" s="327" t="s">
        <v>112</v>
      </c>
      <c r="D34" s="328"/>
      <c r="E34" s="214" t="s">
        <v>46</v>
      </c>
      <c r="F34" s="329"/>
      <c r="G34" s="330"/>
      <c r="H34" s="339" t="s">
        <v>28</v>
      </c>
      <c r="I34" s="330"/>
      <c r="J34" s="215"/>
      <c r="N34" s="211"/>
      <c r="O34" s="212"/>
    </row>
    <row r="35" spans="1:15" ht="16.5" customHeight="1" thickBot="1">
      <c r="A35" s="325" t="str">
        <f>IF(H34="All Day","","2nd Official:" )</f>
        <v/>
      </c>
      <c r="B35" s="337"/>
      <c r="C35" s="327"/>
      <c r="D35" s="328"/>
      <c r="E35" s="214" t="str">
        <f>IF(H34="All Day","","Job:" )</f>
        <v/>
      </c>
      <c r="F35" s="329"/>
      <c r="G35" s="330"/>
      <c r="H35" s="331" t="str">
        <f>IF(H34="All Day","",IF(H34="Morning","Afternoon","Morning"))</f>
        <v/>
      </c>
      <c r="I35" s="332"/>
      <c r="J35" s="217"/>
      <c r="N35" s="211"/>
      <c r="O35" s="212"/>
    </row>
    <row r="36" spans="1:15" ht="15.3" thickBot="1">
      <c r="A36" s="201">
        <v>17</v>
      </c>
      <c r="B36" s="226"/>
      <c r="C36" s="203"/>
      <c r="D36" s="213"/>
      <c r="E36" s="205"/>
      <c r="F36" s="206"/>
      <c r="G36" s="207"/>
      <c r="H36" s="208" t="str">
        <f t="shared" ref="H36:H42" ca="1" si="1">IF(INDIRECT("E"&amp;ROW())="","",IF(INDIRECT("G"&amp;ROW())="",INDIRECT("ListsSYN!L"&amp;($I$3-INDIRECT("E"&amp;ROW()))),HLOOKUP(INDIRECT("G"&amp;ROW()),GradeAgesSYN,($I$3-INDIRECT("E"&amp;ROW())),FALSE)))</f>
        <v/>
      </c>
      <c r="I36" s="224"/>
      <c r="J36" s="215"/>
      <c r="M36" s="172"/>
      <c r="N36" s="211"/>
      <c r="O36" s="212"/>
    </row>
    <row r="37" spans="1:15" ht="15.3" thickBot="1">
      <c r="A37" s="218">
        <v>18</v>
      </c>
      <c r="B37" s="227"/>
      <c r="C37" s="203"/>
      <c r="D37" s="220"/>
      <c r="E37" s="205"/>
      <c r="F37" s="206"/>
      <c r="G37" s="207"/>
      <c r="H37" s="208" t="str">
        <f t="shared" ca="1" si="1"/>
        <v/>
      </c>
      <c r="I37" s="224"/>
      <c r="J37" s="215"/>
      <c r="M37" s="172"/>
      <c r="N37" s="211"/>
      <c r="O37" s="212"/>
    </row>
    <row r="38" spans="1:15" ht="15.3" thickBot="1">
      <c r="A38" s="222">
        <v>19</v>
      </c>
      <c r="B38" s="225"/>
      <c r="C38" s="203"/>
      <c r="D38" s="204"/>
      <c r="E38" s="205"/>
      <c r="F38" s="206"/>
      <c r="G38" s="207"/>
      <c r="H38" s="208" t="str">
        <f t="shared" ca="1" si="1"/>
        <v/>
      </c>
      <c r="I38" s="224"/>
      <c r="J38" s="215"/>
      <c r="M38" s="172"/>
      <c r="N38" s="211"/>
      <c r="O38" s="212"/>
    </row>
    <row r="39" spans="1:15" ht="15.3" thickBot="1">
      <c r="A39" s="201">
        <v>20</v>
      </c>
      <c r="B39" s="226"/>
      <c r="C39" s="203"/>
      <c r="D39" s="213"/>
      <c r="E39" s="205"/>
      <c r="F39" s="206"/>
      <c r="G39" s="207"/>
      <c r="H39" s="208" t="str">
        <f t="shared" ca="1" si="1"/>
        <v/>
      </c>
      <c r="I39" s="224"/>
      <c r="J39" s="215"/>
      <c r="M39" s="172"/>
      <c r="N39" s="211"/>
      <c r="O39" s="212"/>
    </row>
    <row r="40" spans="1:15" ht="15.3" thickBot="1">
      <c r="A40" s="201">
        <v>21</v>
      </c>
      <c r="B40" s="225"/>
      <c r="C40" s="203"/>
      <c r="D40" s="204"/>
      <c r="E40" s="205"/>
      <c r="F40" s="206"/>
      <c r="G40" s="207"/>
      <c r="H40" s="208" t="str">
        <f t="shared" ca="1" si="1"/>
        <v/>
      </c>
      <c r="I40" s="224"/>
      <c r="J40" s="215"/>
      <c r="M40" s="172"/>
      <c r="N40" s="211"/>
      <c r="O40" s="212"/>
    </row>
    <row r="41" spans="1:15" ht="15.3" thickBot="1">
      <c r="A41" s="201">
        <v>22</v>
      </c>
      <c r="B41" s="226"/>
      <c r="C41" s="203"/>
      <c r="D41" s="213"/>
      <c r="E41" s="205"/>
      <c r="F41" s="206"/>
      <c r="G41" s="207"/>
      <c r="H41" s="208" t="str">
        <f t="shared" ca="1" si="1"/>
        <v/>
      </c>
      <c r="I41" s="224"/>
      <c r="J41" s="215"/>
      <c r="M41" s="172"/>
      <c r="N41" s="211"/>
      <c r="O41" s="212"/>
    </row>
    <row r="42" spans="1:15" ht="15.3" thickBot="1">
      <c r="A42" s="201">
        <v>23</v>
      </c>
      <c r="B42" s="226"/>
      <c r="C42" s="203"/>
      <c r="D42" s="220"/>
      <c r="E42" s="205"/>
      <c r="F42" s="206"/>
      <c r="G42" s="207"/>
      <c r="H42" s="208" t="str">
        <f t="shared" ca="1" si="1"/>
        <v/>
      </c>
      <c r="I42" s="224"/>
      <c r="J42" s="215"/>
      <c r="M42" s="172"/>
      <c r="N42" s="211"/>
      <c r="O42" s="212"/>
    </row>
    <row r="43" spans="1:15" ht="16.5" customHeight="1" thickBot="1">
      <c r="A43" s="333" t="s">
        <v>89</v>
      </c>
      <c r="B43" s="338"/>
      <c r="C43" s="327" t="s">
        <v>113</v>
      </c>
      <c r="D43" s="328"/>
      <c r="E43" s="214" t="s">
        <v>47</v>
      </c>
      <c r="F43" s="329"/>
      <c r="G43" s="330"/>
      <c r="H43" s="339" t="s">
        <v>28</v>
      </c>
      <c r="I43" s="330"/>
      <c r="J43" s="215"/>
      <c r="N43" s="216" t="s">
        <v>114</v>
      </c>
      <c r="O43" s="212"/>
    </row>
    <row r="44" spans="1:15" ht="16.5" customHeight="1" thickBot="1">
      <c r="A44" s="325" t="str">
        <f>IF(H43="All Day","","2nd Official:" )</f>
        <v/>
      </c>
      <c r="B44" s="337"/>
      <c r="C44" s="327"/>
      <c r="D44" s="328"/>
      <c r="E44" s="214" t="str">
        <f>IF(H43="All Day","","Job:" )</f>
        <v/>
      </c>
      <c r="F44" s="329"/>
      <c r="G44" s="330"/>
      <c r="H44" s="331" t="str">
        <f>IF(H43="All Day","",IF(H43="Morning","Afternoon","Morning"))</f>
        <v/>
      </c>
      <c r="I44" s="332"/>
      <c r="J44" s="217"/>
      <c r="N44" s="211"/>
      <c r="O44" s="212"/>
    </row>
    <row r="45" spans="1:15" ht="15.3" thickBot="1">
      <c r="A45" s="201">
        <v>24</v>
      </c>
      <c r="B45" s="226"/>
      <c r="C45" s="203"/>
      <c r="D45" s="204"/>
      <c r="E45" s="205"/>
      <c r="F45" s="206"/>
      <c r="G45" s="207"/>
      <c r="H45" s="208" t="str">
        <f t="shared" ref="H45:H52" ca="1" si="2">IF(INDIRECT("E"&amp;ROW())="","",IF(INDIRECT("G"&amp;ROW())="",INDIRECT("ListsSYN!L"&amp;($I$3-INDIRECT("E"&amp;ROW()))),HLOOKUP(INDIRECT("G"&amp;ROW()),GradeAgesSYN,($I$3-INDIRECT("E"&amp;ROW())),FALSE)))</f>
        <v/>
      </c>
      <c r="I45" s="224"/>
      <c r="J45" s="215"/>
      <c r="M45" s="172"/>
      <c r="N45" s="211"/>
      <c r="O45" s="212"/>
    </row>
    <row r="46" spans="1:15" ht="15.3" thickBot="1">
      <c r="A46" s="201">
        <v>25</v>
      </c>
      <c r="B46" s="226"/>
      <c r="C46" s="203"/>
      <c r="D46" s="213"/>
      <c r="E46" s="205"/>
      <c r="F46" s="206"/>
      <c r="G46" s="207"/>
      <c r="H46" s="208" t="str">
        <f t="shared" ca="1" si="2"/>
        <v/>
      </c>
      <c r="I46" s="224"/>
      <c r="J46" s="215"/>
      <c r="M46" s="172"/>
      <c r="N46" s="211"/>
      <c r="O46" s="212"/>
    </row>
    <row r="47" spans="1:15" ht="15.3" thickBot="1">
      <c r="A47" s="201">
        <v>26</v>
      </c>
      <c r="B47" s="226"/>
      <c r="C47" s="228"/>
      <c r="D47" s="213"/>
      <c r="E47" s="205"/>
      <c r="F47" s="206"/>
      <c r="G47" s="207"/>
      <c r="H47" s="208" t="str">
        <f t="shared" ca="1" si="2"/>
        <v/>
      </c>
      <c r="I47" s="224"/>
      <c r="J47" s="215"/>
      <c r="M47" s="172"/>
      <c r="N47" s="211"/>
      <c r="O47" s="212"/>
    </row>
    <row r="48" spans="1:15" ht="15.3" thickBot="1">
      <c r="A48" s="218">
        <v>27</v>
      </c>
      <c r="B48" s="227"/>
      <c r="C48" s="228"/>
      <c r="D48" s="229"/>
      <c r="E48" s="205"/>
      <c r="F48" s="206"/>
      <c r="G48" s="207"/>
      <c r="H48" s="208" t="str">
        <f t="shared" ca="1" si="2"/>
        <v/>
      </c>
      <c r="I48" s="224"/>
      <c r="J48" s="215"/>
      <c r="M48" s="172"/>
      <c r="N48" s="211"/>
      <c r="O48" s="212"/>
    </row>
    <row r="49" spans="1:15" ht="15.3" thickBot="1">
      <c r="A49" s="222">
        <v>28</v>
      </c>
      <c r="B49" s="225"/>
      <c r="C49" s="228"/>
      <c r="D49" s="204"/>
      <c r="E49" s="205"/>
      <c r="F49" s="206"/>
      <c r="G49" s="207"/>
      <c r="H49" s="208" t="str">
        <f t="shared" ca="1" si="2"/>
        <v/>
      </c>
      <c r="I49" s="224"/>
      <c r="J49" s="215"/>
      <c r="M49" s="172"/>
      <c r="N49" s="211"/>
      <c r="O49" s="212"/>
    </row>
    <row r="50" spans="1:15" ht="15.3" thickBot="1">
      <c r="A50" s="201">
        <v>29</v>
      </c>
      <c r="B50" s="225"/>
      <c r="C50" s="228"/>
      <c r="D50" s="213"/>
      <c r="E50" s="205"/>
      <c r="F50" s="206"/>
      <c r="G50" s="207"/>
      <c r="H50" s="208" t="str">
        <f t="shared" ca="1" si="2"/>
        <v/>
      </c>
      <c r="I50" s="224"/>
      <c r="J50" s="215"/>
      <c r="M50" s="172"/>
      <c r="N50" s="211"/>
      <c r="O50" s="212"/>
    </row>
    <row r="51" spans="1:15" ht="15.3" thickBot="1">
      <c r="A51" s="201">
        <f>A50+1</f>
        <v>30</v>
      </c>
      <c r="B51" s="226"/>
      <c r="C51" s="228"/>
      <c r="D51" s="213"/>
      <c r="E51" s="205"/>
      <c r="F51" s="206"/>
      <c r="G51" s="207"/>
      <c r="H51" s="208" t="str">
        <f t="shared" ca="1" si="2"/>
        <v/>
      </c>
      <c r="I51" s="224"/>
      <c r="J51" s="215"/>
      <c r="M51" s="172"/>
      <c r="N51" s="211"/>
      <c r="O51" s="212"/>
    </row>
    <row r="52" spans="1:15" ht="15.3" thickBot="1">
      <c r="A52" s="201">
        <f t="shared" ref="A52:A115" si="3">A51+1</f>
        <v>31</v>
      </c>
      <c r="B52" s="226"/>
      <c r="C52" s="228"/>
      <c r="D52" s="213"/>
      <c r="E52" s="205"/>
      <c r="F52" s="206"/>
      <c r="G52" s="207"/>
      <c r="H52" s="208" t="str">
        <f t="shared" ca="1" si="2"/>
        <v/>
      </c>
      <c r="I52" s="224"/>
      <c r="J52" s="215"/>
      <c r="M52" s="172"/>
      <c r="N52" s="211"/>
      <c r="O52" s="212"/>
    </row>
    <row r="53" spans="1:15" ht="16.5" customHeight="1" thickBot="1">
      <c r="A53" s="333" t="s">
        <v>89</v>
      </c>
      <c r="B53" s="334"/>
      <c r="C53" s="327" t="s">
        <v>113</v>
      </c>
      <c r="D53" s="328"/>
      <c r="E53" s="214" t="s">
        <v>47</v>
      </c>
      <c r="F53" s="329"/>
      <c r="G53" s="330"/>
      <c r="H53" s="335" t="s">
        <v>28</v>
      </c>
      <c r="I53" s="336"/>
      <c r="J53" s="215"/>
      <c r="M53" s="172"/>
      <c r="N53" s="216" t="s">
        <v>114</v>
      </c>
      <c r="O53" s="212"/>
    </row>
    <row r="54" spans="1:15" ht="16.5" customHeight="1" thickBot="1">
      <c r="A54" s="325" t="str">
        <f>IF(H53="All Day","","2nd Judge:" )</f>
        <v/>
      </c>
      <c r="B54" s="326"/>
      <c r="C54" s="327"/>
      <c r="D54" s="328"/>
      <c r="E54" s="214" t="str">
        <f>IF(H53="All Day","","Level:" )</f>
        <v/>
      </c>
      <c r="F54" s="329"/>
      <c r="G54" s="330"/>
      <c r="H54" s="331" t="str">
        <f>IF(H53="All Day","",IF(H53="Morning","Afternoon","Morning"))</f>
        <v/>
      </c>
      <c r="I54" s="332"/>
      <c r="J54" s="217"/>
      <c r="M54" s="172"/>
      <c r="N54" s="211"/>
      <c r="O54" s="212"/>
    </row>
    <row r="55" spans="1:15" ht="15.3" thickBot="1">
      <c r="A55" s="201">
        <f>A52+1</f>
        <v>32</v>
      </c>
      <c r="B55" s="226"/>
      <c r="C55" s="228"/>
      <c r="D55" s="213"/>
      <c r="E55" s="205"/>
      <c r="F55" s="206"/>
      <c r="G55" s="207"/>
      <c r="H55" s="208" t="str">
        <f t="shared" ref="H55:H62" ca="1" si="4">IF(INDIRECT("E"&amp;ROW())="","",IF(INDIRECT("G"&amp;ROW())="",INDIRECT("ListsSYN!L"&amp;($I$3-INDIRECT("E"&amp;ROW()))),HLOOKUP(INDIRECT("G"&amp;ROW()),GradeAgesSYN,($I$3-INDIRECT("E"&amp;ROW())),FALSE)))</f>
        <v/>
      </c>
      <c r="I55" s="224"/>
      <c r="J55" s="215"/>
      <c r="M55" s="172"/>
      <c r="N55" s="211"/>
      <c r="O55" s="212"/>
    </row>
    <row r="56" spans="1:15" ht="15.3" thickBot="1">
      <c r="A56" s="201">
        <f>A55+1</f>
        <v>33</v>
      </c>
      <c r="B56" s="226"/>
      <c r="C56" s="228"/>
      <c r="D56" s="213"/>
      <c r="E56" s="205"/>
      <c r="F56" s="206"/>
      <c r="G56" s="207"/>
      <c r="H56" s="208" t="str">
        <f t="shared" ca="1" si="4"/>
        <v/>
      </c>
      <c r="I56" s="224"/>
      <c r="J56" s="215"/>
      <c r="M56" s="172"/>
      <c r="N56" s="211"/>
      <c r="O56" s="212"/>
    </row>
    <row r="57" spans="1:15" ht="15.3" thickBot="1">
      <c r="A57" s="201">
        <f>A56+1</f>
        <v>34</v>
      </c>
      <c r="B57" s="226"/>
      <c r="C57" s="228"/>
      <c r="D57" s="213"/>
      <c r="E57" s="205"/>
      <c r="F57" s="206"/>
      <c r="G57" s="207"/>
      <c r="H57" s="208" t="str">
        <f t="shared" ca="1" si="4"/>
        <v/>
      </c>
      <c r="I57" s="224"/>
      <c r="J57" s="215"/>
      <c r="M57" s="172"/>
      <c r="N57" s="211"/>
      <c r="O57" s="212"/>
    </row>
    <row r="58" spans="1:15" ht="15.3" thickBot="1">
      <c r="A58" s="201">
        <f>A57+1</f>
        <v>35</v>
      </c>
      <c r="B58" s="226"/>
      <c r="C58" s="228"/>
      <c r="D58" s="213"/>
      <c r="E58" s="205"/>
      <c r="F58" s="206"/>
      <c r="G58" s="207"/>
      <c r="H58" s="208" t="str">
        <f t="shared" ca="1" si="4"/>
        <v/>
      </c>
      <c r="I58" s="224"/>
      <c r="J58" s="215"/>
      <c r="M58" s="172"/>
      <c r="N58" s="211"/>
      <c r="O58" s="212"/>
    </row>
    <row r="59" spans="1:15" ht="15.3" thickBot="1">
      <c r="A59" s="201">
        <f>A58+1</f>
        <v>36</v>
      </c>
      <c r="B59" s="226"/>
      <c r="C59" s="228"/>
      <c r="D59" s="213"/>
      <c r="E59" s="205"/>
      <c r="F59" s="206"/>
      <c r="G59" s="207"/>
      <c r="H59" s="208" t="str">
        <f t="shared" ca="1" si="4"/>
        <v/>
      </c>
      <c r="I59" s="224"/>
      <c r="J59" s="215"/>
      <c r="M59" s="172"/>
      <c r="N59" s="211"/>
      <c r="O59" s="212"/>
    </row>
    <row r="60" spans="1:15" ht="15.3" thickBot="1">
      <c r="A60" s="201">
        <f>A59+1</f>
        <v>37</v>
      </c>
      <c r="B60" s="226"/>
      <c r="C60" s="228"/>
      <c r="D60" s="213"/>
      <c r="E60" s="205"/>
      <c r="F60" s="206"/>
      <c r="G60" s="207"/>
      <c r="H60" s="208" t="str">
        <f t="shared" ca="1" si="4"/>
        <v/>
      </c>
      <c r="I60" s="224"/>
      <c r="J60" s="215"/>
      <c r="M60" s="172"/>
      <c r="N60" s="211"/>
      <c r="O60" s="212"/>
    </row>
    <row r="61" spans="1:15" ht="15.3" thickBot="1">
      <c r="A61" s="201">
        <f t="shared" si="3"/>
        <v>38</v>
      </c>
      <c r="B61" s="226"/>
      <c r="C61" s="228"/>
      <c r="D61" s="213"/>
      <c r="E61" s="205"/>
      <c r="F61" s="206"/>
      <c r="G61" s="207"/>
      <c r="H61" s="208" t="str">
        <f t="shared" ca="1" si="4"/>
        <v/>
      </c>
      <c r="I61" s="224"/>
      <c r="J61" s="215"/>
      <c r="M61" s="172"/>
      <c r="N61" s="211"/>
      <c r="O61" s="212"/>
    </row>
    <row r="62" spans="1:15" ht="15.3" thickBot="1">
      <c r="A62" s="201">
        <f t="shared" si="3"/>
        <v>39</v>
      </c>
      <c r="B62" s="226"/>
      <c r="C62" s="228"/>
      <c r="D62" s="213"/>
      <c r="E62" s="205"/>
      <c r="F62" s="206"/>
      <c r="G62" s="207"/>
      <c r="H62" s="208" t="str">
        <f t="shared" ca="1" si="4"/>
        <v/>
      </c>
      <c r="I62" s="224"/>
      <c r="J62" s="215"/>
      <c r="M62" s="172"/>
      <c r="N62" s="211"/>
      <c r="O62" s="212"/>
    </row>
    <row r="63" spans="1:15" ht="16.5" customHeight="1" thickBot="1">
      <c r="A63" s="333" t="s">
        <v>90</v>
      </c>
      <c r="B63" s="338"/>
      <c r="C63" s="327" t="s">
        <v>112</v>
      </c>
      <c r="D63" s="328"/>
      <c r="E63" s="214" t="s">
        <v>46</v>
      </c>
      <c r="F63" s="329"/>
      <c r="G63" s="330"/>
      <c r="H63" s="339" t="s">
        <v>28</v>
      </c>
      <c r="I63" s="330"/>
      <c r="J63" s="215"/>
      <c r="N63" s="211"/>
      <c r="O63" s="212"/>
    </row>
    <row r="64" spans="1:15" ht="16.5" customHeight="1" thickBot="1">
      <c r="A64" s="325" t="str">
        <f>IF(H63="All Day","","2nd Official:" )</f>
        <v/>
      </c>
      <c r="B64" s="337"/>
      <c r="C64" s="327"/>
      <c r="D64" s="328"/>
      <c r="E64" s="214" t="str">
        <f>IF(H63="All Day","","Job:" )</f>
        <v/>
      </c>
      <c r="F64" s="329"/>
      <c r="G64" s="330"/>
      <c r="H64" s="331" t="str">
        <f>IF(H63="All Day","",IF(H63="Morning","Afternoon","Morning"))</f>
        <v/>
      </c>
      <c r="I64" s="332"/>
      <c r="J64" s="217"/>
      <c r="N64" s="211"/>
      <c r="O64" s="212"/>
    </row>
    <row r="65" spans="1:15" ht="15.3" thickBot="1">
      <c r="A65" s="201">
        <f>A62+1</f>
        <v>40</v>
      </c>
      <c r="B65" s="226"/>
      <c r="C65" s="228"/>
      <c r="D65" s="213"/>
      <c r="E65" s="205"/>
      <c r="F65" s="206"/>
      <c r="G65" s="207"/>
      <c r="H65" s="208" t="str">
        <f t="shared" ref="H65:H74" ca="1" si="5">IF(INDIRECT("E"&amp;ROW())="","",IF(INDIRECT("G"&amp;ROW())="",INDIRECT("ListsSYN!L"&amp;($I$3-INDIRECT("E"&amp;ROW()))),HLOOKUP(INDIRECT("G"&amp;ROW()),GradeAgesSYN,($I$3-INDIRECT("E"&amp;ROW())),FALSE)))</f>
        <v/>
      </c>
      <c r="I65" s="224"/>
      <c r="J65" s="215"/>
      <c r="M65" s="172"/>
      <c r="N65" s="211"/>
      <c r="O65" s="212"/>
    </row>
    <row r="66" spans="1:15" ht="15.3" thickBot="1">
      <c r="A66" s="201">
        <f>A65+1</f>
        <v>41</v>
      </c>
      <c r="B66" s="226"/>
      <c r="C66" s="228"/>
      <c r="D66" s="213"/>
      <c r="E66" s="205"/>
      <c r="F66" s="206"/>
      <c r="G66" s="207"/>
      <c r="H66" s="208" t="str">
        <f t="shared" ca="1" si="5"/>
        <v/>
      </c>
      <c r="I66" s="224"/>
      <c r="J66" s="215"/>
      <c r="M66" s="172"/>
      <c r="N66" s="211"/>
      <c r="O66" s="212"/>
    </row>
    <row r="67" spans="1:15" ht="15.3" thickBot="1">
      <c r="A67" s="201">
        <f t="shared" ref="A67:A72" si="6">A66+1</f>
        <v>42</v>
      </c>
      <c r="B67" s="226"/>
      <c r="C67" s="228"/>
      <c r="D67" s="213"/>
      <c r="E67" s="205"/>
      <c r="F67" s="206"/>
      <c r="G67" s="207"/>
      <c r="H67" s="208" t="str">
        <f t="shared" ca="1" si="5"/>
        <v/>
      </c>
      <c r="I67" s="224"/>
      <c r="J67" s="215"/>
      <c r="M67" s="172"/>
      <c r="N67" s="211"/>
      <c r="O67" s="212"/>
    </row>
    <row r="68" spans="1:15" ht="15.3" thickBot="1">
      <c r="A68" s="201">
        <f t="shared" si="6"/>
        <v>43</v>
      </c>
      <c r="B68" s="226"/>
      <c r="C68" s="228"/>
      <c r="D68" s="213"/>
      <c r="E68" s="205"/>
      <c r="F68" s="206"/>
      <c r="G68" s="207"/>
      <c r="H68" s="208" t="str">
        <f t="shared" ca="1" si="5"/>
        <v/>
      </c>
      <c r="I68" s="224"/>
      <c r="J68" s="215"/>
      <c r="M68" s="172"/>
      <c r="N68" s="211"/>
      <c r="O68" s="212"/>
    </row>
    <row r="69" spans="1:15" ht="15.3" thickBot="1">
      <c r="A69" s="201">
        <f t="shared" si="6"/>
        <v>44</v>
      </c>
      <c r="B69" s="226"/>
      <c r="C69" s="228"/>
      <c r="D69" s="213"/>
      <c r="E69" s="205"/>
      <c r="F69" s="206"/>
      <c r="G69" s="207"/>
      <c r="H69" s="208" t="str">
        <f t="shared" ca="1" si="5"/>
        <v/>
      </c>
      <c r="I69" s="224"/>
      <c r="J69" s="215"/>
      <c r="M69" s="172"/>
      <c r="N69" s="211"/>
      <c r="O69" s="212"/>
    </row>
    <row r="70" spans="1:15" ht="15.3" thickBot="1">
      <c r="A70" s="201">
        <f t="shared" si="6"/>
        <v>45</v>
      </c>
      <c r="B70" s="226"/>
      <c r="C70" s="228"/>
      <c r="D70" s="213"/>
      <c r="E70" s="205"/>
      <c r="F70" s="206"/>
      <c r="G70" s="207"/>
      <c r="H70" s="208" t="str">
        <f t="shared" ca="1" si="5"/>
        <v/>
      </c>
      <c r="I70" s="224"/>
      <c r="J70" s="215"/>
      <c r="M70" s="172"/>
      <c r="N70" s="211"/>
      <c r="O70" s="212"/>
    </row>
    <row r="71" spans="1:15" ht="15.3" thickBot="1">
      <c r="A71" s="201">
        <f t="shared" si="6"/>
        <v>46</v>
      </c>
      <c r="B71" s="226"/>
      <c r="C71" s="228"/>
      <c r="D71" s="213"/>
      <c r="E71" s="205"/>
      <c r="F71" s="206"/>
      <c r="G71" s="207"/>
      <c r="H71" s="208" t="str">
        <f t="shared" ca="1" si="5"/>
        <v/>
      </c>
      <c r="I71" s="224"/>
      <c r="J71" s="215"/>
      <c r="M71" s="172"/>
      <c r="N71" s="211"/>
      <c r="O71" s="212"/>
    </row>
    <row r="72" spans="1:15" ht="15.3" thickBot="1">
      <c r="A72" s="201">
        <f t="shared" si="6"/>
        <v>47</v>
      </c>
      <c r="B72" s="226"/>
      <c r="C72" s="228"/>
      <c r="D72" s="213"/>
      <c r="E72" s="205"/>
      <c r="F72" s="206"/>
      <c r="G72" s="207"/>
      <c r="H72" s="208" t="str">
        <f t="shared" ca="1" si="5"/>
        <v/>
      </c>
      <c r="I72" s="224"/>
      <c r="J72" s="215"/>
      <c r="M72" s="172"/>
      <c r="N72" s="211"/>
      <c r="O72" s="212"/>
    </row>
    <row r="73" spans="1:15" ht="15.3" thickBot="1">
      <c r="A73" s="201">
        <f t="shared" si="3"/>
        <v>48</v>
      </c>
      <c r="B73" s="226"/>
      <c r="C73" s="228"/>
      <c r="D73" s="213"/>
      <c r="E73" s="205"/>
      <c r="F73" s="206"/>
      <c r="G73" s="207"/>
      <c r="H73" s="208" t="str">
        <f t="shared" ca="1" si="5"/>
        <v/>
      </c>
      <c r="I73" s="224"/>
      <c r="J73" s="215"/>
      <c r="M73" s="172"/>
      <c r="N73" s="211"/>
      <c r="O73" s="212"/>
    </row>
    <row r="74" spans="1:15" ht="15.3" thickBot="1">
      <c r="A74" s="201">
        <f t="shared" si="3"/>
        <v>49</v>
      </c>
      <c r="B74" s="226"/>
      <c r="C74" s="228"/>
      <c r="D74" s="213"/>
      <c r="E74" s="205"/>
      <c r="F74" s="206"/>
      <c r="G74" s="207"/>
      <c r="H74" s="208" t="str">
        <f t="shared" ca="1" si="5"/>
        <v/>
      </c>
      <c r="I74" s="224"/>
      <c r="J74" s="215"/>
      <c r="M74" s="172"/>
      <c r="N74" s="211"/>
      <c r="O74" s="212"/>
    </row>
    <row r="75" spans="1:15" ht="16.5" customHeight="1" thickBot="1">
      <c r="A75" s="333" t="s">
        <v>89</v>
      </c>
      <c r="B75" s="334"/>
      <c r="C75" s="327" t="s">
        <v>113</v>
      </c>
      <c r="D75" s="328"/>
      <c r="E75" s="214" t="s">
        <v>47</v>
      </c>
      <c r="F75" s="329"/>
      <c r="G75" s="330"/>
      <c r="H75" s="335" t="s">
        <v>28</v>
      </c>
      <c r="I75" s="336"/>
      <c r="J75" s="215"/>
      <c r="M75" s="172"/>
      <c r="N75" s="216" t="s">
        <v>114</v>
      </c>
      <c r="O75" s="212"/>
    </row>
    <row r="76" spans="1:15" ht="16.5" customHeight="1" thickBot="1">
      <c r="A76" s="325" t="str">
        <f>IF(H75="All Day","","2nd Judge:" )</f>
        <v/>
      </c>
      <c r="B76" s="326"/>
      <c r="C76" s="327"/>
      <c r="D76" s="328"/>
      <c r="E76" s="214" t="str">
        <f>IF(H75="All Day","","Level:" )</f>
        <v/>
      </c>
      <c r="F76" s="329"/>
      <c r="G76" s="330"/>
      <c r="H76" s="331" t="str">
        <f>IF(H75="All Day","",IF(H75="Morning","Afternoon","Morning"))</f>
        <v/>
      </c>
      <c r="I76" s="332"/>
      <c r="J76" s="217"/>
      <c r="M76" s="172"/>
      <c r="N76" s="211"/>
      <c r="O76" s="212"/>
    </row>
    <row r="77" spans="1:15" ht="15.3" thickBot="1">
      <c r="A77" s="201">
        <f>A74+1</f>
        <v>50</v>
      </c>
      <c r="B77" s="226"/>
      <c r="C77" s="228"/>
      <c r="D77" s="213"/>
      <c r="E77" s="205"/>
      <c r="F77" s="206"/>
      <c r="G77" s="207"/>
      <c r="H77" s="208" t="str">
        <f t="shared" ref="H77:H86" ca="1" si="7">IF(INDIRECT("E"&amp;ROW())="","",IF(INDIRECT("G"&amp;ROW())="",INDIRECT("ListsSYN!L"&amp;($I$3-INDIRECT("E"&amp;ROW()))),HLOOKUP(INDIRECT("G"&amp;ROW()),GradeAgesSYN,($I$3-INDIRECT("E"&amp;ROW())),FALSE)))</f>
        <v/>
      </c>
      <c r="I77" s="224"/>
      <c r="J77" s="215"/>
      <c r="M77" s="172"/>
      <c r="N77" s="211"/>
      <c r="O77" s="212"/>
    </row>
    <row r="78" spans="1:15" ht="15.3" thickBot="1">
      <c r="A78" s="201">
        <f>A77+1</f>
        <v>51</v>
      </c>
      <c r="B78" s="226"/>
      <c r="C78" s="228"/>
      <c r="D78" s="213"/>
      <c r="E78" s="205"/>
      <c r="F78" s="206"/>
      <c r="G78" s="207"/>
      <c r="H78" s="208" t="str">
        <f t="shared" ca="1" si="7"/>
        <v/>
      </c>
      <c r="I78" s="224"/>
      <c r="J78" s="215"/>
      <c r="M78" s="172"/>
      <c r="N78" s="211"/>
      <c r="O78" s="212"/>
    </row>
    <row r="79" spans="1:15" ht="15.3" thickBot="1">
      <c r="A79" s="201">
        <f t="shared" ref="A79:A86" si="8">A78+1</f>
        <v>52</v>
      </c>
      <c r="B79" s="226"/>
      <c r="C79" s="228"/>
      <c r="D79" s="213"/>
      <c r="E79" s="205"/>
      <c r="F79" s="206"/>
      <c r="G79" s="207"/>
      <c r="H79" s="208" t="str">
        <f t="shared" ca="1" si="7"/>
        <v/>
      </c>
      <c r="I79" s="224"/>
      <c r="J79" s="215"/>
      <c r="M79" s="172"/>
      <c r="N79" s="211"/>
      <c r="O79" s="212"/>
    </row>
    <row r="80" spans="1:15" ht="15.3" thickBot="1">
      <c r="A80" s="201">
        <f t="shared" si="8"/>
        <v>53</v>
      </c>
      <c r="B80" s="226"/>
      <c r="C80" s="228"/>
      <c r="D80" s="213"/>
      <c r="E80" s="205"/>
      <c r="F80" s="206"/>
      <c r="G80" s="207"/>
      <c r="H80" s="208" t="str">
        <f t="shared" ca="1" si="7"/>
        <v/>
      </c>
      <c r="I80" s="224"/>
      <c r="J80" s="215"/>
      <c r="M80" s="172"/>
      <c r="N80" s="211"/>
      <c r="O80" s="212"/>
    </row>
    <row r="81" spans="1:15" ht="15.3" thickBot="1">
      <c r="A81" s="201">
        <f t="shared" si="8"/>
        <v>54</v>
      </c>
      <c r="B81" s="226"/>
      <c r="C81" s="228"/>
      <c r="D81" s="213"/>
      <c r="E81" s="205"/>
      <c r="F81" s="206"/>
      <c r="G81" s="207"/>
      <c r="H81" s="208" t="str">
        <f t="shared" ca="1" si="7"/>
        <v/>
      </c>
      <c r="I81" s="224"/>
      <c r="J81" s="215"/>
      <c r="M81" s="172"/>
      <c r="N81" s="211"/>
      <c r="O81" s="212"/>
    </row>
    <row r="82" spans="1:15" ht="15.3" thickBot="1">
      <c r="A82" s="201">
        <f t="shared" si="8"/>
        <v>55</v>
      </c>
      <c r="B82" s="226"/>
      <c r="C82" s="228"/>
      <c r="D82" s="213"/>
      <c r="E82" s="205"/>
      <c r="F82" s="206"/>
      <c r="G82" s="207"/>
      <c r="H82" s="208" t="str">
        <f t="shared" ca="1" si="7"/>
        <v/>
      </c>
      <c r="I82" s="224"/>
      <c r="J82" s="215"/>
      <c r="M82" s="172"/>
      <c r="N82" s="211"/>
      <c r="O82" s="212"/>
    </row>
    <row r="83" spans="1:15" ht="15.3" thickBot="1">
      <c r="A83" s="201">
        <f t="shared" si="8"/>
        <v>56</v>
      </c>
      <c r="B83" s="226"/>
      <c r="C83" s="228"/>
      <c r="D83" s="213"/>
      <c r="E83" s="205"/>
      <c r="F83" s="206"/>
      <c r="G83" s="207"/>
      <c r="H83" s="208" t="str">
        <f t="shared" ca="1" si="7"/>
        <v/>
      </c>
      <c r="I83" s="224"/>
      <c r="J83" s="215"/>
      <c r="M83" s="172"/>
      <c r="N83" s="211"/>
      <c r="O83" s="212"/>
    </row>
    <row r="84" spans="1:15" ht="15.3" thickBot="1">
      <c r="A84" s="201">
        <f t="shared" si="8"/>
        <v>57</v>
      </c>
      <c r="B84" s="226"/>
      <c r="C84" s="228"/>
      <c r="D84" s="213"/>
      <c r="E84" s="205"/>
      <c r="F84" s="206"/>
      <c r="G84" s="207"/>
      <c r="H84" s="208" t="str">
        <f t="shared" ca="1" si="7"/>
        <v/>
      </c>
      <c r="I84" s="224"/>
      <c r="J84" s="215"/>
      <c r="M84" s="172"/>
      <c r="N84" s="211"/>
      <c r="O84" s="212"/>
    </row>
    <row r="85" spans="1:15" ht="15.3" thickBot="1">
      <c r="A85" s="201">
        <f t="shared" si="8"/>
        <v>58</v>
      </c>
      <c r="B85" s="226"/>
      <c r="C85" s="228"/>
      <c r="D85" s="213"/>
      <c r="E85" s="205"/>
      <c r="F85" s="206"/>
      <c r="G85" s="207"/>
      <c r="H85" s="208" t="str">
        <f t="shared" ca="1" si="7"/>
        <v/>
      </c>
      <c r="I85" s="224"/>
      <c r="J85" s="215"/>
      <c r="M85" s="172"/>
      <c r="N85" s="211"/>
      <c r="O85" s="212"/>
    </row>
    <row r="86" spans="1:15" ht="15.3" thickBot="1">
      <c r="A86" s="201">
        <f t="shared" si="8"/>
        <v>59</v>
      </c>
      <c r="B86" s="226"/>
      <c r="C86" s="228"/>
      <c r="D86" s="213"/>
      <c r="E86" s="205"/>
      <c r="F86" s="206"/>
      <c r="G86" s="207"/>
      <c r="H86" s="208" t="str">
        <f t="shared" ca="1" si="7"/>
        <v/>
      </c>
      <c r="I86" s="224"/>
      <c r="J86" s="215"/>
      <c r="M86" s="172"/>
      <c r="N86" s="211"/>
      <c r="O86" s="212"/>
    </row>
    <row r="87" spans="1:15" ht="16.5" customHeight="1" thickBot="1">
      <c r="A87" s="333" t="s">
        <v>89</v>
      </c>
      <c r="B87" s="334"/>
      <c r="C87" s="327" t="s">
        <v>113</v>
      </c>
      <c r="D87" s="328"/>
      <c r="E87" s="214" t="s">
        <v>47</v>
      </c>
      <c r="F87" s="329"/>
      <c r="G87" s="330"/>
      <c r="H87" s="335" t="s">
        <v>28</v>
      </c>
      <c r="I87" s="336"/>
      <c r="J87" s="215"/>
      <c r="M87" s="172"/>
      <c r="N87" s="216" t="s">
        <v>114</v>
      </c>
      <c r="O87" s="212"/>
    </row>
    <row r="88" spans="1:15" ht="16.5" customHeight="1" thickBot="1">
      <c r="A88" s="325" t="str">
        <f>IF(H87="All Day","","2nd Judge:" )</f>
        <v/>
      </c>
      <c r="B88" s="326"/>
      <c r="C88" s="327"/>
      <c r="D88" s="328"/>
      <c r="E88" s="214" t="str">
        <f>IF(H87="All Day","","Level:" )</f>
        <v/>
      </c>
      <c r="F88" s="329"/>
      <c r="G88" s="330"/>
      <c r="H88" s="331" t="str">
        <f>IF(H87="All Day","",IF(H87="Morning","Afternoon","Morning"))</f>
        <v/>
      </c>
      <c r="I88" s="332"/>
      <c r="J88" s="217"/>
      <c r="M88" s="172"/>
      <c r="N88" s="211"/>
      <c r="O88" s="212"/>
    </row>
    <row r="89" spans="1:15" ht="15.3" thickBot="1">
      <c r="A89" s="201">
        <f>A86+1</f>
        <v>60</v>
      </c>
      <c r="B89" s="226"/>
      <c r="C89" s="228"/>
      <c r="D89" s="213"/>
      <c r="E89" s="205"/>
      <c r="F89" s="206"/>
      <c r="G89" s="207"/>
      <c r="H89" s="208" t="str">
        <f t="shared" ref="H89:H119" ca="1" si="9">IF(INDIRECT("E"&amp;ROW())="","",IF(INDIRECT("G"&amp;ROW())="",INDIRECT("ListsSYN!L"&amp;($I$3-INDIRECT("E"&amp;ROW()))),HLOOKUP(INDIRECT("G"&amp;ROW()),GradeAgesSYN,($I$3-INDIRECT("E"&amp;ROW())),FALSE)))</f>
        <v/>
      </c>
      <c r="I89" s="224"/>
      <c r="J89" s="215"/>
      <c r="M89" s="172"/>
      <c r="N89" s="211"/>
      <c r="O89" s="212"/>
    </row>
    <row r="90" spans="1:15" ht="15.3" thickBot="1">
      <c r="A90" s="201">
        <f t="shared" si="3"/>
        <v>61</v>
      </c>
      <c r="B90" s="226"/>
      <c r="C90" s="228"/>
      <c r="D90" s="213"/>
      <c r="E90" s="205"/>
      <c r="F90" s="206"/>
      <c r="G90" s="207"/>
      <c r="H90" s="208" t="str">
        <f t="shared" ca="1" si="9"/>
        <v/>
      </c>
      <c r="I90" s="224"/>
      <c r="J90" s="215"/>
      <c r="M90" s="172"/>
      <c r="N90" s="211"/>
      <c r="O90" s="212"/>
    </row>
    <row r="91" spans="1:15" ht="15.3" thickBot="1">
      <c r="A91" s="201">
        <f t="shared" si="3"/>
        <v>62</v>
      </c>
      <c r="B91" s="226"/>
      <c r="C91" s="228"/>
      <c r="D91" s="213"/>
      <c r="E91" s="205"/>
      <c r="F91" s="206"/>
      <c r="G91" s="207"/>
      <c r="H91" s="208" t="str">
        <f t="shared" ca="1" si="9"/>
        <v/>
      </c>
      <c r="I91" s="224"/>
      <c r="J91" s="215"/>
      <c r="M91" s="172"/>
      <c r="N91" s="211"/>
      <c r="O91" s="212"/>
    </row>
    <row r="92" spans="1:15" ht="15.3" thickBot="1">
      <c r="A92" s="201">
        <f t="shared" si="3"/>
        <v>63</v>
      </c>
      <c r="B92" s="226"/>
      <c r="C92" s="228"/>
      <c r="D92" s="213"/>
      <c r="E92" s="205"/>
      <c r="F92" s="206"/>
      <c r="G92" s="207"/>
      <c r="H92" s="208" t="str">
        <f t="shared" ca="1" si="9"/>
        <v/>
      </c>
      <c r="I92" s="224"/>
      <c r="J92" s="215"/>
      <c r="M92" s="172"/>
      <c r="N92" s="211"/>
      <c r="O92" s="212"/>
    </row>
    <row r="93" spans="1:15" ht="15.3" thickBot="1">
      <c r="A93" s="201">
        <f t="shared" si="3"/>
        <v>64</v>
      </c>
      <c r="B93" s="226"/>
      <c r="C93" s="228"/>
      <c r="D93" s="213"/>
      <c r="E93" s="205"/>
      <c r="F93" s="206"/>
      <c r="G93" s="207"/>
      <c r="H93" s="208" t="str">
        <f t="shared" ca="1" si="9"/>
        <v/>
      </c>
      <c r="I93" s="224"/>
      <c r="J93" s="215"/>
      <c r="M93" s="172"/>
      <c r="N93" s="211"/>
      <c r="O93" s="212"/>
    </row>
    <row r="94" spans="1:15" ht="15.3" thickBot="1">
      <c r="A94" s="201">
        <f t="shared" si="3"/>
        <v>65</v>
      </c>
      <c r="B94" s="226"/>
      <c r="C94" s="228"/>
      <c r="D94" s="213"/>
      <c r="E94" s="205"/>
      <c r="F94" s="206"/>
      <c r="G94" s="207"/>
      <c r="H94" s="208" t="str">
        <f t="shared" ca="1" si="9"/>
        <v/>
      </c>
      <c r="I94" s="224"/>
      <c r="J94" s="215"/>
      <c r="M94" s="172"/>
      <c r="N94" s="211"/>
      <c r="O94" s="212"/>
    </row>
    <row r="95" spans="1:15" ht="15.3" thickBot="1">
      <c r="A95" s="201">
        <f t="shared" si="3"/>
        <v>66</v>
      </c>
      <c r="B95" s="226"/>
      <c r="C95" s="228"/>
      <c r="D95" s="213"/>
      <c r="E95" s="205"/>
      <c r="F95" s="206"/>
      <c r="G95" s="207"/>
      <c r="H95" s="208" t="str">
        <f t="shared" ca="1" si="9"/>
        <v/>
      </c>
      <c r="I95" s="224"/>
      <c r="J95" s="215"/>
      <c r="M95" s="172"/>
      <c r="N95" s="211"/>
      <c r="O95" s="212"/>
    </row>
    <row r="96" spans="1:15" ht="15.3" thickBot="1">
      <c r="A96" s="201">
        <f t="shared" si="3"/>
        <v>67</v>
      </c>
      <c r="B96" s="226"/>
      <c r="C96" s="228"/>
      <c r="D96" s="213"/>
      <c r="E96" s="205"/>
      <c r="F96" s="206"/>
      <c r="G96" s="207"/>
      <c r="H96" s="208" t="str">
        <f t="shared" ca="1" si="9"/>
        <v/>
      </c>
      <c r="I96" s="224"/>
      <c r="J96" s="215"/>
      <c r="M96" s="172"/>
      <c r="N96" s="211"/>
      <c r="O96" s="212"/>
    </row>
    <row r="97" spans="1:15" ht="15.3" thickBot="1">
      <c r="A97" s="201">
        <f t="shared" si="3"/>
        <v>68</v>
      </c>
      <c r="B97" s="226"/>
      <c r="C97" s="228"/>
      <c r="D97" s="213"/>
      <c r="E97" s="205"/>
      <c r="F97" s="206"/>
      <c r="G97" s="207"/>
      <c r="H97" s="208" t="str">
        <f t="shared" ca="1" si="9"/>
        <v/>
      </c>
      <c r="I97" s="224"/>
      <c r="J97" s="215"/>
      <c r="M97" s="172"/>
      <c r="N97" s="211"/>
      <c r="O97" s="212"/>
    </row>
    <row r="98" spans="1:15" ht="15.3" thickBot="1">
      <c r="A98" s="201">
        <f t="shared" si="3"/>
        <v>69</v>
      </c>
      <c r="B98" s="226"/>
      <c r="C98" s="228"/>
      <c r="D98" s="213"/>
      <c r="E98" s="205"/>
      <c r="F98" s="206"/>
      <c r="G98" s="207"/>
      <c r="H98" s="208" t="str">
        <f t="shared" ca="1" si="9"/>
        <v/>
      </c>
      <c r="I98" s="224"/>
      <c r="J98" s="215"/>
      <c r="M98" s="172"/>
      <c r="N98" s="211"/>
      <c r="O98" s="212"/>
    </row>
    <row r="99" spans="1:15" ht="15.3" thickBot="1">
      <c r="A99" s="201">
        <f t="shared" si="3"/>
        <v>70</v>
      </c>
      <c r="B99" s="226"/>
      <c r="C99" s="228"/>
      <c r="D99" s="213"/>
      <c r="E99" s="205"/>
      <c r="F99" s="206"/>
      <c r="G99" s="207"/>
      <c r="H99" s="208" t="str">
        <f t="shared" ca="1" si="9"/>
        <v/>
      </c>
      <c r="I99" s="224"/>
      <c r="J99" s="215"/>
      <c r="M99" s="172"/>
      <c r="N99" s="211"/>
      <c r="O99" s="212"/>
    </row>
    <row r="100" spans="1:15" ht="15.3" thickBot="1">
      <c r="A100" s="201">
        <f t="shared" si="3"/>
        <v>71</v>
      </c>
      <c r="B100" s="226"/>
      <c r="C100" s="228"/>
      <c r="D100" s="213"/>
      <c r="E100" s="205"/>
      <c r="F100" s="206"/>
      <c r="G100" s="207"/>
      <c r="H100" s="208" t="str">
        <f t="shared" ca="1" si="9"/>
        <v/>
      </c>
      <c r="I100" s="224"/>
      <c r="J100" s="215"/>
      <c r="M100" s="172"/>
      <c r="N100" s="211"/>
      <c r="O100" s="212"/>
    </row>
    <row r="101" spans="1:15" ht="15.3" thickBot="1">
      <c r="A101" s="201">
        <f t="shared" si="3"/>
        <v>72</v>
      </c>
      <c r="B101" s="226"/>
      <c r="C101" s="228"/>
      <c r="D101" s="213"/>
      <c r="E101" s="205"/>
      <c r="F101" s="206"/>
      <c r="G101" s="207"/>
      <c r="H101" s="208" t="str">
        <f t="shared" ca="1" si="9"/>
        <v/>
      </c>
      <c r="I101" s="224"/>
      <c r="J101" s="215"/>
      <c r="M101" s="172"/>
      <c r="N101" s="211"/>
      <c r="O101" s="212"/>
    </row>
    <row r="102" spans="1:15" ht="15.3" thickBot="1">
      <c r="A102" s="201">
        <f t="shared" si="3"/>
        <v>73</v>
      </c>
      <c r="B102" s="226"/>
      <c r="C102" s="228"/>
      <c r="D102" s="213"/>
      <c r="E102" s="205"/>
      <c r="F102" s="206"/>
      <c r="G102" s="207"/>
      <c r="H102" s="208" t="str">
        <f t="shared" ca="1" si="9"/>
        <v/>
      </c>
      <c r="I102" s="224"/>
      <c r="J102" s="215"/>
      <c r="M102" s="172"/>
      <c r="N102" s="211"/>
      <c r="O102" s="212"/>
    </row>
    <row r="103" spans="1:15" ht="15.3" thickBot="1">
      <c r="A103" s="201">
        <f t="shared" si="3"/>
        <v>74</v>
      </c>
      <c r="B103" s="226"/>
      <c r="C103" s="228"/>
      <c r="D103" s="213"/>
      <c r="E103" s="205"/>
      <c r="F103" s="206"/>
      <c r="G103" s="207"/>
      <c r="H103" s="208" t="str">
        <f t="shared" ca="1" si="9"/>
        <v/>
      </c>
      <c r="I103" s="224"/>
      <c r="J103" s="215"/>
      <c r="M103" s="172"/>
      <c r="N103" s="211"/>
      <c r="O103" s="212"/>
    </row>
    <row r="104" spans="1:15" ht="15.3" thickBot="1">
      <c r="A104" s="201">
        <f t="shared" si="3"/>
        <v>75</v>
      </c>
      <c r="B104" s="226"/>
      <c r="C104" s="228"/>
      <c r="D104" s="213"/>
      <c r="E104" s="205"/>
      <c r="F104" s="206"/>
      <c r="G104" s="207"/>
      <c r="H104" s="208" t="str">
        <f t="shared" ca="1" si="9"/>
        <v/>
      </c>
      <c r="I104" s="224"/>
      <c r="J104" s="215"/>
      <c r="M104" s="172"/>
      <c r="N104" s="211"/>
      <c r="O104" s="212"/>
    </row>
    <row r="105" spans="1:15" ht="15.3" thickBot="1">
      <c r="A105" s="201">
        <f t="shared" si="3"/>
        <v>76</v>
      </c>
      <c r="B105" s="226"/>
      <c r="C105" s="228"/>
      <c r="D105" s="213"/>
      <c r="E105" s="205"/>
      <c r="F105" s="206"/>
      <c r="G105" s="207"/>
      <c r="H105" s="208" t="str">
        <f t="shared" ca="1" si="9"/>
        <v/>
      </c>
      <c r="I105" s="224"/>
      <c r="J105" s="215"/>
      <c r="M105" s="172"/>
      <c r="N105" s="211"/>
      <c r="O105" s="212"/>
    </row>
    <row r="106" spans="1:15" ht="15.3" thickBot="1">
      <c r="A106" s="201">
        <f t="shared" si="3"/>
        <v>77</v>
      </c>
      <c r="B106" s="226"/>
      <c r="C106" s="228"/>
      <c r="D106" s="213"/>
      <c r="E106" s="205"/>
      <c r="F106" s="206"/>
      <c r="G106" s="207"/>
      <c r="H106" s="208" t="str">
        <f t="shared" ca="1" si="9"/>
        <v/>
      </c>
      <c r="I106" s="224"/>
      <c r="J106" s="215"/>
      <c r="M106" s="172"/>
      <c r="N106" s="211"/>
      <c r="O106" s="212"/>
    </row>
    <row r="107" spans="1:15" ht="15.3" thickBot="1">
      <c r="A107" s="201">
        <f t="shared" si="3"/>
        <v>78</v>
      </c>
      <c r="B107" s="226"/>
      <c r="C107" s="228"/>
      <c r="D107" s="213"/>
      <c r="E107" s="205"/>
      <c r="F107" s="206"/>
      <c r="G107" s="207"/>
      <c r="H107" s="208" t="str">
        <f t="shared" ca="1" si="9"/>
        <v/>
      </c>
      <c r="I107" s="224"/>
      <c r="J107" s="215"/>
      <c r="M107" s="172"/>
      <c r="N107" s="211"/>
      <c r="O107" s="212"/>
    </row>
    <row r="108" spans="1:15" ht="15.3" thickBot="1">
      <c r="A108" s="201">
        <f t="shared" si="3"/>
        <v>79</v>
      </c>
      <c r="B108" s="226"/>
      <c r="C108" s="228"/>
      <c r="D108" s="213"/>
      <c r="E108" s="205"/>
      <c r="F108" s="206"/>
      <c r="G108" s="207"/>
      <c r="H108" s="208" t="str">
        <f t="shared" ca="1" si="9"/>
        <v/>
      </c>
      <c r="I108" s="224"/>
      <c r="J108" s="215"/>
      <c r="M108" s="172"/>
      <c r="N108" s="211"/>
      <c r="O108" s="212"/>
    </row>
    <row r="109" spans="1:15" ht="15.3" thickBot="1">
      <c r="A109" s="201">
        <f t="shared" si="3"/>
        <v>80</v>
      </c>
      <c r="B109" s="226"/>
      <c r="C109" s="228"/>
      <c r="D109" s="213"/>
      <c r="E109" s="205"/>
      <c r="F109" s="206"/>
      <c r="G109" s="207"/>
      <c r="H109" s="208" t="str">
        <f t="shared" ca="1" si="9"/>
        <v/>
      </c>
      <c r="I109" s="224"/>
      <c r="J109" s="215"/>
      <c r="M109" s="172"/>
      <c r="N109" s="211"/>
      <c r="O109" s="212"/>
    </row>
    <row r="110" spans="1:15" ht="15.3" thickBot="1">
      <c r="A110" s="201">
        <f t="shared" si="3"/>
        <v>81</v>
      </c>
      <c r="B110" s="226"/>
      <c r="C110" s="228"/>
      <c r="D110" s="213"/>
      <c r="E110" s="205"/>
      <c r="F110" s="206"/>
      <c r="G110" s="207"/>
      <c r="H110" s="208" t="str">
        <f t="shared" ca="1" si="9"/>
        <v/>
      </c>
      <c r="I110" s="224"/>
      <c r="J110" s="215"/>
      <c r="M110" s="172"/>
      <c r="N110" s="211"/>
      <c r="O110" s="212"/>
    </row>
    <row r="111" spans="1:15" ht="15.3" thickBot="1">
      <c r="A111" s="201">
        <f t="shared" si="3"/>
        <v>82</v>
      </c>
      <c r="B111" s="226"/>
      <c r="C111" s="228"/>
      <c r="D111" s="213"/>
      <c r="E111" s="205"/>
      <c r="F111" s="206"/>
      <c r="G111" s="207"/>
      <c r="H111" s="208" t="str">
        <f t="shared" ca="1" si="9"/>
        <v/>
      </c>
      <c r="I111" s="224"/>
      <c r="J111" s="215"/>
      <c r="M111" s="172"/>
      <c r="N111" s="211"/>
      <c r="O111" s="212"/>
    </row>
    <row r="112" spans="1:15" ht="15.3" thickBot="1">
      <c r="A112" s="201">
        <f t="shared" si="3"/>
        <v>83</v>
      </c>
      <c r="B112" s="226"/>
      <c r="C112" s="228"/>
      <c r="D112" s="213"/>
      <c r="E112" s="205"/>
      <c r="F112" s="206"/>
      <c r="G112" s="207"/>
      <c r="H112" s="208" t="str">
        <f t="shared" ca="1" si="9"/>
        <v/>
      </c>
      <c r="I112" s="224"/>
      <c r="J112" s="215"/>
      <c r="M112" s="172"/>
      <c r="N112" s="211"/>
      <c r="O112" s="212"/>
    </row>
    <row r="113" spans="1:15" ht="15.3" thickBot="1">
      <c r="A113" s="201">
        <f t="shared" si="3"/>
        <v>84</v>
      </c>
      <c r="B113" s="226"/>
      <c r="C113" s="228"/>
      <c r="D113" s="213"/>
      <c r="E113" s="205"/>
      <c r="F113" s="206"/>
      <c r="G113" s="207"/>
      <c r="H113" s="208" t="str">
        <f t="shared" ca="1" si="9"/>
        <v/>
      </c>
      <c r="I113" s="224"/>
      <c r="J113" s="215"/>
      <c r="M113" s="172"/>
      <c r="N113" s="211"/>
      <c r="O113" s="212"/>
    </row>
    <row r="114" spans="1:15" ht="15.3" thickBot="1">
      <c r="A114" s="201">
        <f t="shared" si="3"/>
        <v>85</v>
      </c>
      <c r="B114" s="226"/>
      <c r="C114" s="228"/>
      <c r="D114" s="213"/>
      <c r="E114" s="205"/>
      <c r="F114" s="206"/>
      <c r="G114" s="207"/>
      <c r="H114" s="208" t="str">
        <f t="shared" ca="1" si="9"/>
        <v/>
      </c>
      <c r="I114" s="224"/>
      <c r="J114" s="215"/>
      <c r="M114" s="172"/>
      <c r="N114" s="211"/>
      <c r="O114" s="212"/>
    </row>
    <row r="115" spans="1:15" ht="15.3" thickBot="1">
      <c r="A115" s="201">
        <f t="shared" si="3"/>
        <v>86</v>
      </c>
      <c r="B115" s="226"/>
      <c r="C115" s="228"/>
      <c r="D115" s="213"/>
      <c r="E115" s="205"/>
      <c r="F115" s="206"/>
      <c r="G115" s="207"/>
      <c r="H115" s="208" t="str">
        <f t="shared" ca="1" si="9"/>
        <v/>
      </c>
      <c r="I115" s="224"/>
      <c r="J115" s="215"/>
      <c r="M115" s="172"/>
      <c r="N115" s="211"/>
      <c r="O115" s="212"/>
    </row>
    <row r="116" spans="1:15" ht="15.3" thickBot="1">
      <c r="A116" s="201">
        <f t="shared" ref="A116:A119" si="10">A115+1</f>
        <v>87</v>
      </c>
      <c r="B116" s="226"/>
      <c r="C116" s="228"/>
      <c r="D116" s="213"/>
      <c r="E116" s="205"/>
      <c r="F116" s="206"/>
      <c r="G116" s="207"/>
      <c r="H116" s="208" t="str">
        <f t="shared" ca="1" si="9"/>
        <v/>
      </c>
      <c r="I116" s="224"/>
      <c r="J116" s="215"/>
      <c r="M116" s="172"/>
      <c r="N116" s="211"/>
      <c r="O116" s="212"/>
    </row>
    <row r="117" spans="1:15" ht="15.3" thickBot="1">
      <c r="A117" s="201">
        <f t="shared" si="10"/>
        <v>88</v>
      </c>
      <c r="B117" s="226"/>
      <c r="C117" s="228"/>
      <c r="D117" s="213"/>
      <c r="E117" s="205"/>
      <c r="F117" s="206"/>
      <c r="G117" s="207"/>
      <c r="H117" s="208" t="str">
        <f t="shared" ca="1" si="9"/>
        <v/>
      </c>
      <c r="I117" s="224"/>
      <c r="J117" s="215"/>
      <c r="M117" s="172"/>
      <c r="N117" s="211"/>
      <c r="O117" s="212"/>
    </row>
    <row r="118" spans="1:15" ht="15.3" thickBot="1">
      <c r="A118" s="201">
        <f t="shared" si="10"/>
        <v>89</v>
      </c>
      <c r="B118" s="226"/>
      <c r="C118" s="228"/>
      <c r="D118" s="213"/>
      <c r="E118" s="205"/>
      <c r="F118" s="206"/>
      <c r="G118" s="207"/>
      <c r="H118" s="208" t="str">
        <f t="shared" ca="1" si="9"/>
        <v/>
      </c>
      <c r="I118" s="224"/>
      <c r="J118" s="215"/>
      <c r="M118" s="172"/>
      <c r="N118" s="211"/>
      <c r="O118" s="212"/>
    </row>
    <row r="119" spans="1:15" ht="15.3" thickBot="1">
      <c r="A119" s="201">
        <f t="shared" si="10"/>
        <v>90</v>
      </c>
      <c r="B119" s="226"/>
      <c r="C119" s="228"/>
      <c r="D119" s="213"/>
      <c r="E119" s="205"/>
      <c r="F119" s="206"/>
      <c r="G119" s="207"/>
      <c r="H119" s="208" t="str">
        <f t="shared" ca="1" si="9"/>
        <v/>
      </c>
      <c r="I119" s="224"/>
      <c r="J119" s="215"/>
      <c r="M119" s="172"/>
      <c r="N119" s="211"/>
      <c r="O119" s="212"/>
    </row>
  </sheetData>
  <sheetProtection algorithmName="SHA-512" hashValue="3pcE7gqCJl9Do6jcagmiTkucGN8u0jc0K5MUkyk4Ws0cXO/wmK/7XVLmbcFh70GkogUNi89uvDWLUc+WclwCBA==" saltValue="S3byEcVFL/jhSQ3TPOTX7g==" spinCount="100000" sheet="1" objects="1" scenarios="1" formatCells="0" selectLockedCells="1"/>
  <mergeCells count="97">
    <mergeCell ref="H1:I1"/>
    <mergeCell ref="A2:I2"/>
    <mergeCell ref="C3:H3"/>
    <mergeCell ref="A4:B4"/>
    <mergeCell ref="C4:D4"/>
    <mergeCell ref="E4:F4"/>
    <mergeCell ref="G4:I4"/>
    <mergeCell ref="A5:B5"/>
    <mergeCell ref="C5:D5"/>
    <mergeCell ref="E5:F5"/>
    <mergeCell ref="G5:I5"/>
    <mergeCell ref="A6:B6"/>
    <mergeCell ref="C6:D6"/>
    <mergeCell ref="E6:F6"/>
    <mergeCell ref="G6:I6"/>
    <mergeCell ref="A7:B8"/>
    <mergeCell ref="C7:D8"/>
    <mergeCell ref="E7:F7"/>
    <mergeCell ref="G7:I7"/>
    <mergeCell ref="E8:F8"/>
    <mergeCell ref="G8:I8"/>
    <mergeCell ref="A9:B9"/>
    <mergeCell ref="C9:D9"/>
    <mergeCell ref="E9:F9"/>
    <mergeCell ref="G9:I9"/>
    <mergeCell ref="A14:B14"/>
    <mergeCell ref="C14:D14"/>
    <mergeCell ref="F14:G14"/>
    <mergeCell ref="H14:I14"/>
    <mergeCell ref="A15:B15"/>
    <mergeCell ref="C15:D15"/>
    <mergeCell ref="F15:G15"/>
    <mergeCell ref="H15:I15"/>
    <mergeCell ref="A20:B20"/>
    <mergeCell ref="C20:D20"/>
    <mergeCell ref="F20:G20"/>
    <mergeCell ref="H20:I20"/>
    <mergeCell ref="A21:B21"/>
    <mergeCell ref="C21:D21"/>
    <mergeCell ref="F21:G21"/>
    <mergeCell ref="H21:I21"/>
    <mergeCell ref="A26:B26"/>
    <mergeCell ref="C26:D26"/>
    <mergeCell ref="F26:G26"/>
    <mergeCell ref="H26:I26"/>
    <mergeCell ref="A27:B27"/>
    <mergeCell ref="C27:D27"/>
    <mergeCell ref="F27:G27"/>
    <mergeCell ref="H27:I27"/>
    <mergeCell ref="A34:B34"/>
    <mergeCell ref="C34:D34"/>
    <mergeCell ref="F34:G34"/>
    <mergeCell ref="H34:I34"/>
    <mergeCell ref="A35:B35"/>
    <mergeCell ref="C35:D35"/>
    <mergeCell ref="F35:G35"/>
    <mergeCell ref="H35:I35"/>
    <mergeCell ref="A43:B43"/>
    <mergeCell ref="C43:D43"/>
    <mergeCell ref="F43:G43"/>
    <mergeCell ref="H43:I43"/>
    <mergeCell ref="A44:B44"/>
    <mergeCell ref="C44:D44"/>
    <mergeCell ref="F44:G44"/>
    <mergeCell ref="H44:I44"/>
    <mergeCell ref="A53:B53"/>
    <mergeCell ref="C53:D53"/>
    <mergeCell ref="F53:G53"/>
    <mergeCell ref="H53:I53"/>
    <mergeCell ref="A54:B54"/>
    <mergeCell ref="C54:D54"/>
    <mergeCell ref="F54:G54"/>
    <mergeCell ref="H54:I54"/>
    <mergeCell ref="A63:B63"/>
    <mergeCell ref="C63:D63"/>
    <mergeCell ref="F63:G63"/>
    <mergeCell ref="H63:I63"/>
    <mergeCell ref="A64:B64"/>
    <mergeCell ref="C64:D64"/>
    <mergeCell ref="F64:G64"/>
    <mergeCell ref="H64:I64"/>
    <mergeCell ref="A75:B75"/>
    <mergeCell ref="C75:D75"/>
    <mergeCell ref="F75:G75"/>
    <mergeCell ref="H75:I75"/>
    <mergeCell ref="A88:B88"/>
    <mergeCell ref="C88:D88"/>
    <mergeCell ref="F88:G88"/>
    <mergeCell ref="H88:I88"/>
    <mergeCell ref="A76:B76"/>
    <mergeCell ref="C76:D76"/>
    <mergeCell ref="F76:G76"/>
    <mergeCell ref="H76:I76"/>
    <mergeCell ref="A87:B87"/>
    <mergeCell ref="C87:D87"/>
    <mergeCell ref="F87:G87"/>
    <mergeCell ref="H87:I87"/>
  </mergeCells>
  <conditionalFormatting sqref="C14:D15 C20:D21 C26:D27 C34:D35 C43:D44 C53:D54 C63:D64 C75:D76">
    <cfRule type="expression" dxfId="1" priority="2" stopIfTrue="1">
      <formula>ISERROR(SEARCH("name of ",$C14))</formula>
    </cfRule>
  </conditionalFormatting>
  <conditionalFormatting sqref="C87:D88">
    <cfRule type="expression" dxfId="0" priority="1" stopIfTrue="1">
      <formula>ISERROR(SEARCH("name of ",$C87))</formula>
    </cfRule>
  </conditionalFormatting>
  <dataValidations count="9">
    <dataValidation type="list" allowBlank="1" showInputMessage="1" showErrorMessage="1" errorTitle="Invalid Grade" error="Please enter a valid grade - NDP1, NDP6, CLB1, E, F, Novice etc.  Use the picklist to see the grades available for this competition" sqref="G12" xr:uid="{00000000-0002-0000-0300-000000000000}">
      <formula1>GradeSYN</formula1>
    </dataValidation>
    <dataValidation type="list" allowBlank="1" showInputMessage="1" showErrorMessage="1" sqref="C5:D5" xr:uid="{00000000-0002-0000-0300-000001000000}">
      <formula1>Clubnames</formula1>
    </dataValidation>
    <dataValidation type="list" allowBlank="1" showInputMessage="1" showErrorMessage="1" sqref="F63:G64 F20:G21 F34:G35 F44:G44" xr:uid="{00000000-0002-0000-0300-000002000000}">
      <formula1>Jobs</formula1>
    </dataValidation>
    <dataValidation type="list" allowBlank="1" showInputMessage="1" showErrorMessage="1" sqref="F75:G76 F53:G54 F14:G15 F26:G27 F43:G43 F87:G88" xr:uid="{00000000-0002-0000-0300-000003000000}">
      <formula1>Judges</formula1>
    </dataValidation>
    <dataValidation type="list" allowBlank="1" showInputMessage="1" showErrorMessage="1" sqref="H75:I75 H63 H53:I53 H43 H34 H26:I26 H20 H14:I14 H87:I87" xr:uid="{00000000-0002-0000-0300-000004000000}">
      <formula1>When</formula1>
    </dataValidation>
    <dataValidation type="list" allowBlank="1" showInputMessage="1" showErrorMessage="1" errorTitle="Invalid Grade" error="Please enter a grade in the range 3 to 6" sqref="G28:G33 G65:G74 G55:G62 G16:G19 G13 G22:G25 G77:G86 G89:G119 G45:G52 G36:G42" xr:uid="{00000000-0002-0000-0300-000005000000}">
      <formula1>GradeSYN</formula1>
    </dataValidation>
    <dataValidation type="list" allowBlank="1" showInputMessage="1" showErrorMessage="1" sqref="F89:F119 F12:F13 F16:F19 F22:F25 F28:F33 F36:F42 F45:F52 F55:F62 F65:F74 F77:F86" xr:uid="{00000000-0002-0000-0300-000006000000}">
      <formula1>GenderMix</formula1>
    </dataValidation>
    <dataValidation type="list" allowBlank="1" showInputMessage="1" showErrorMessage="1" sqref="I28:I33 I65:I74 I55:I62 I12:I13 I16:I19 I22:I25 I77:I86 I89:I119 I45:I52 I36:I42" xr:uid="{00000000-0002-0000-0300-000007000000}">
      <formula1>Teams</formula1>
    </dataValidation>
    <dataValidation type="whole" allowBlank="1" showInputMessage="1" showErrorMessage="1" errorTitle="Invalid Year" error="Please emter a year only_x000a_The gymnasts age must be within the rules of the event." prompt="Enter year of birth" sqref="E12:E13 E16:E19 E22:E25 E28:E33 E45:E52 E55:E62 E65:E74 E77:E86 E89:E119 E36:E42" xr:uid="{00000000-0002-0000-0300-000008000000}">
      <formula1>1940</formula1>
      <formula2>$I$3 - 4</formula2>
    </dataValidation>
  </dataValidations>
  <pageMargins left="0.75" right="0.75" top="0.65" bottom="0.61" header="0.5" footer="0.5"/>
  <pageSetup paperSize="9" scale="78" fitToHeight="2"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K46"/>
  <sheetViews>
    <sheetView workbookViewId="0">
      <selection activeCell="C8" sqref="C8"/>
    </sheetView>
  </sheetViews>
  <sheetFormatPr defaultColWidth="9.1640625" defaultRowHeight="12.9"/>
  <cols>
    <col min="1" max="1" width="14" style="103" customWidth="1"/>
    <col min="2" max="2" width="17" style="103" customWidth="1"/>
    <col min="3" max="3" width="9.44140625" style="103" customWidth="1"/>
    <col min="4" max="4" width="5.27734375" style="103" customWidth="1"/>
    <col min="5" max="5" width="8.27734375" style="103" bestFit="1" customWidth="1"/>
    <col min="6" max="6" width="4.27734375" style="103" customWidth="1"/>
    <col min="7" max="7" width="21.83203125" style="103" customWidth="1"/>
    <col min="8" max="11" width="27.5546875" style="103" customWidth="1"/>
    <col min="12" max="16384" width="9.1640625" style="104"/>
  </cols>
  <sheetData>
    <row r="1" spans="1:11" ht="20.399999999999999">
      <c r="A1" s="405" t="s">
        <v>267</v>
      </c>
      <c r="B1" s="405"/>
      <c r="C1" s="405"/>
      <c r="D1" s="405"/>
      <c r="E1" s="405"/>
      <c r="F1" s="405"/>
      <c r="G1" s="405"/>
      <c r="H1" s="405"/>
    </row>
    <row r="2" spans="1:11" ht="15.9" thickBot="1">
      <c r="A2" s="373" t="s">
        <v>526</v>
      </c>
      <c r="B2" s="373"/>
      <c r="C2" s="373"/>
      <c r="D2" s="373"/>
      <c r="E2" s="373"/>
      <c r="F2" s="373"/>
      <c r="G2" s="373"/>
      <c r="H2" s="373"/>
    </row>
    <row r="3" spans="1:11" s="108" customFormat="1" ht="15.6">
      <c r="A3" s="105" t="str">
        <f>Entries!A4</f>
        <v>Event</v>
      </c>
      <c r="B3" s="379" t="str">
        <f>Entries!C4</f>
        <v>TRA - Regional &amp; Club Final</v>
      </c>
      <c r="C3" s="380"/>
      <c r="D3" s="106"/>
      <c r="E3" s="376" t="str">
        <f>Entries!E4</f>
        <v>Venue</v>
      </c>
      <c r="F3" s="376"/>
      <c r="G3" s="386" t="str">
        <f>IF(Entries!G4="","",Entries!G4)</f>
        <v>Cambridge University Sports Centre, Philippa Fawcett Dr, Cambridge CB3 0AS</v>
      </c>
      <c r="H3" s="387"/>
      <c r="I3" s="107"/>
      <c r="J3" s="107"/>
      <c r="K3" s="107"/>
    </row>
    <row r="4" spans="1:11" ht="15.9" thickBot="1">
      <c r="A4" s="109" t="str">
        <f>Entries!A5</f>
        <v>Club</v>
      </c>
      <c r="B4" s="381" t="str">
        <f>IF(Entries!C5="","",Entries!C5)</f>
        <v>Your club</v>
      </c>
      <c r="C4" s="382"/>
      <c r="D4" s="110"/>
      <c r="E4" s="377" t="str">
        <f>Entries!E5</f>
        <v>Date</v>
      </c>
      <c r="F4" s="377"/>
      <c r="G4" s="388" t="str">
        <f>IF(Entries!G5="","",Entries!G5)</f>
        <v>19th April 2026</v>
      </c>
      <c r="H4" s="389"/>
    </row>
    <row r="5" spans="1:11" ht="10" customHeight="1" thickBot="1">
      <c r="A5" s="111"/>
      <c r="B5" s="112"/>
      <c r="C5" s="113"/>
      <c r="D5" s="113"/>
      <c r="E5" s="113"/>
      <c r="F5" s="111"/>
      <c r="G5" s="114"/>
      <c r="H5" s="114"/>
    </row>
    <row r="6" spans="1:11" ht="15" customHeight="1">
      <c r="A6" s="390" t="s">
        <v>116</v>
      </c>
      <c r="B6" s="391"/>
      <c r="C6" s="115">
        <f>108-COUNTBLANK(Entries!G$12:G$119)</f>
        <v>0</v>
      </c>
      <c r="D6" s="116" t="s">
        <v>95</v>
      </c>
      <c r="E6" s="117">
        <v>15</v>
      </c>
      <c r="F6" s="118" t="s">
        <v>96</v>
      </c>
      <c r="G6" s="119">
        <f xml:space="preserve"> E6*C6</f>
        <v>0</v>
      </c>
    </row>
    <row r="7" spans="1:11" ht="15" customHeight="1">
      <c r="A7" s="383" t="s">
        <v>117</v>
      </c>
      <c r="B7" s="384"/>
      <c r="C7" s="120">
        <f>108-COUNTBLANK('Entries DMT'!G$12:G$119)</f>
        <v>0</v>
      </c>
      <c r="D7" s="121" t="s">
        <v>95</v>
      </c>
      <c r="E7" s="122">
        <v>15</v>
      </c>
      <c r="F7" s="123" t="s">
        <v>96</v>
      </c>
      <c r="G7" s="124">
        <f xml:space="preserve"> E7*C7</f>
        <v>0</v>
      </c>
    </row>
    <row r="8" spans="1:11" ht="15" customHeight="1">
      <c r="A8" s="383" t="s">
        <v>503</v>
      </c>
      <c r="B8" s="384"/>
      <c r="C8" s="264"/>
      <c r="D8" s="121" t="s">
        <v>95</v>
      </c>
      <c r="E8" s="122">
        <v>-10</v>
      </c>
      <c r="F8" s="263" t="s">
        <v>504</v>
      </c>
      <c r="G8" s="124">
        <f xml:space="preserve"> E8*C8</f>
        <v>0</v>
      </c>
    </row>
    <row r="9" spans="1:11" ht="15" customHeight="1">
      <c r="A9" s="383" t="s">
        <v>501</v>
      </c>
      <c r="B9" s="384"/>
      <c r="C9" s="120">
        <f>108-COUNTBLANK('Entries SYN'!G$12:G$119)</f>
        <v>0</v>
      </c>
      <c r="D9" s="121" t="s">
        <v>95</v>
      </c>
      <c r="E9" s="122">
        <v>20</v>
      </c>
      <c r="F9" s="123" t="s">
        <v>96</v>
      </c>
      <c r="G9" s="124">
        <f xml:space="preserve"> E9*C9</f>
        <v>0</v>
      </c>
    </row>
    <row r="10" spans="1:11" ht="15" customHeight="1" thickBot="1">
      <c r="A10" s="374" t="s">
        <v>118</v>
      </c>
      <c r="B10" s="375"/>
      <c r="C10" s="375"/>
      <c r="D10" s="375"/>
      <c r="E10" s="375"/>
      <c r="F10" s="375"/>
      <c r="G10" s="125">
        <f>SUM(G6:G9)</f>
        <v>0</v>
      </c>
    </row>
    <row r="11" spans="1:11" ht="9.75" customHeight="1">
      <c r="A11" s="394"/>
      <c r="B11" s="394"/>
      <c r="C11" s="394"/>
      <c r="D11" s="394"/>
      <c r="E11" s="394"/>
      <c r="F11" s="394"/>
      <c r="G11" s="394"/>
      <c r="H11" s="394"/>
    </row>
    <row r="12" spans="1:11">
      <c r="A12" s="392" t="s">
        <v>60</v>
      </c>
      <c r="B12" s="393"/>
      <c r="C12" s="393"/>
      <c r="D12" s="393"/>
      <c r="E12" s="393"/>
      <c r="F12" s="393"/>
      <c r="G12" s="126"/>
      <c r="H12" s="126"/>
    </row>
    <row r="13" spans="1:11" ht="263.25" customHeight="1">
      <c r="A13" s="403" t="s">
        <v>489</v>
      </c>
      <c r="B13" s="404"/>
      <c r="C13" s="404"/>
      <c r="D13" s="404"/>
      <c r="E13" s="404"/>
      <c r="F13" s="404"/>
      <c r="G13" s="404"/>
      <c r="H13" s="404"/>
      <c r="I13" s="104"/>
      <c r="J13" s="104"/>
      <c r="K13" s="104"/>
    </row>
    <row r="14" spans="1:11" ht="18" customHeight="1">
      <c r="I14" s="104"/>
    </row>
    <row r="15" spans="1:11" ht="18.75" customHeight="1">
      <c r="A15" s="385" t="s">
        <v>58</v>
      </c>
      <c r="B15" s="385"/>
      <c r="C15" s="385"/>
      <c r="D15" s="385"/>
      <c r="E15" s="385"/>
      <c r="F15" s="385"/>
      <c r="G15" s="385"/>
      <c r="H15" s="385"/>
      <c r="I15" s="104"/>
    </row>
    <row r="16" spans="1:11" ht="13.2" thickBot="1"/>
    <row r="17" spans="1:11" ht="21" customHeight="1">
      <c r="A17" s="395" t="s">
        <v>196</v>
      </c>
      <c r="B17" s="396"/>
      <c r="C17" s="396"/>
      <c r="D17" s="396"/>
      <c r="E17" s="396"/>
      <c r="F17" s="396"/>
      <c r="G17" s="396"/>
      <c r="H17" s="397"/>
    </row>
    <row r="18" spans="1:11" s="128" customFormat="1" ht="170.25" customHeight="1">
      <c r="A18" s="398" t="s">
        <v>229</v>
      </c>
      <c r="B18" s="385"/>
      <c r="C18" s="385"/>
      <c r="D18" s="385"/>
      <c r="E18" s="385"/>
      <c r="F18" s="385"/>
      <c r="G18" s="385"/>
      <c r="H18" s="399"/>
      <c r="I18" s="103"/>
      <c r="J18" s="127"/>
      <c r="K18" s="127"/>
    </row>
    <row r="19" spans="1:11" s="128" customFormat="1" ht="34.5" customHeight="1" thickBot="1">
      <c r="A19" s="400" t="s">
        <v>227</v>
      </c>
      <c r="B19" s="401"/>
      <c r="C19" s="401"/>
      <c r="D19" s="401"/>
      <c r="E19" s="401"/>
      <c r="F19" s="401"/>
      <c r="G19" s="401"/>
      <c r="H19" s="402"/>
      <c r="I19" s="127"/>
      <c r="J19" s="127"/>
      <c r="K19" s="127"/>
    </row>
    <row r="20" spans="1:11" ht="24" customHeight="1"/>
    <row r="21" spans="1:11" ht="17.25" customHeight="1">
      <c r="A21" s="378" t="s">
        <v>11</v>
      </c>
      <c r="B21" s="378"/>
      <c r="C21" s="378"/>
      <c r="D21" s="378"/>
      <c r="E21" s="378"/>
      <c r="F21" s="378"/>
      <c r="G21" s="378"/>
      <c r="H21" s="378"/>
    </row>
    <row r="22" spans="1:11" ht="15" hidden="1" customHeight="1">
      <c r="A22" s="111"/>
      <c r="B22" s="111"/>
      <c r="C22" s="111"/>
      <c r="D22" s="111"/>
      <c r="E22" s="111"/>
      <c r="F22" s="111"/>
      <c r="G22" s="111"/>
      <c r="H22" s="111"/>
    </row>
    <row r="23" spans="1:11" ht="33" customHeight="1">
      <c r="A23" s="385" t="s">
        <v>268</v>
      </c>
      <c r="B23" s="385"/>
      <c r="C23" s="385"/>
      <c r="D23" s="385"/>
      <c r="E23" s="385"/>
      <c r="F23" s="385"/>
      <c r="G23" s="385"/>
      <c r="H23" s="385"/>
    </row>
    <row r="24" spans="1:11" ht="15" hidden="1" customHeight="1">
      <c r="A24" s="129"/>
      <c r="B24" s="129"/>
      <c r="C24" s="129"/>
      <c r="D24" s="129"/>
      <c r="E24" s="129"/>
      <c r="F24" s="129"/>
      <c r="G24" s="129"/>
      <c r="H24" s="129"/>
    </row>
    <row r="25" spans="1:11" ht="15" customHeight="1">
      <c r="A25" s="385" t="s">
        <v>257</v>
      </c>
      <c r="B25" s="385"/>
      <c r="C25" s="385"/>
      <c r="D25" s="385"/>
      <c r="E25" s="385"/>
      <c r="F25" s="385"/>
      <c r="G25" s="385"/>
      <c r="H25" s="385"/>
    </row>
    <row r="26" spans="1:11" ht="15.6">
      <c r="A26" s="130"/>
      <c r="B26" s="130"/>
    </row>
    <row r="27" spans="1:11" ht="18" customHeight="1">
      <c r="A27" s="378" t="s">
        <v>12</v>
      </c>
      <c r="B27" s="378"/>
      <c r="C27" s="378"/>
      <c r="D27" s="378"/>
      <c r="E27" s="378"/>
      <c r="F27" s="378"/>
      <c r="G27" s="378"/>
      <c r="H27" s="378"/>
    </row>
    <row r="28" spans="1:11" ht="15.6" hidden="1">
      <c r="A28" s="111"/>
      <c r="B28" s="111"/>
      <c r="C28" s="111"/>
      <c r="D28" s="111"/>
      <c r="E28" s="111"/>
      <c r="F28" s="111"/>
      <c r="G28" s="111"/>
      <c r="H28" s="111"/>
    </row>
    <row r="29" spans="1:11" ht="15.6">
      <c r="A29" s="408" t="s">
        <v>53</v>
      </c>
      <c r="B29" s="408"/>
      <c r="C29" s="409"/>
      <c r="D29" s="409"/>
      <c r="E29" s="409"/>
      <c r="F29" s="409"/>
      <c r="G29" s="409"/>
    </row>
    <row r="30" spans="1:11" ht="15.6" hidden="1">
      <c r="A30" s="130"/>
      <c r="B30" s="130"/>
    </row>
    <row r="31" spans="1:11" ht="15.6">
      <c r="A31" s="385" t="s">
        <v>15</v>
      </c>
      <c r="B31" s="385"/>
      <c r="C31" s="385"/>
      <c r="D31" s="385"/>
      <c r="E31" s="385"/>
      <c r="F31" s="385"/>
      <c r="G31" s="385"/>
    </row>
    <row r="32" spans="1:11" ht="15.6" hidden="1">
      <c r="A32" s="127"/>
      <c r="B32" s="127"/>
      <c r="C32" s="127"/>
      <c r="D32" s="127"/>
      <c r="E32" s="127"/>
      <c r="F32" s="127"/>
      <c r="G32" s="127"/>
    </row>
    <row r="33" spans="1:8" ht="15" customHeight="1">
      <c r="A33" s="385" t="s">
        <v>258</v>
      </c>
      <c r="B33" s="385"/>
      <c r="C33" s="385"/>
      <c r="D33" s="385"/>
      <c r="E33" s="385"/>
      <c r="F33" s="385"/>
      <c r="G33" s="385"/>
      <c r="H33" s="385"/>
    </row>
    <row r="34" spans="1:8" ht="17.25" customHeight="1">
      <c r="A34" s="130"/>
      <c r="B34" s="130"/>
    </row>
    <row r="35" spans="1:8" ht="17.25" customHeight="1">
      <c r="A35" s="378" t="s">
        <v>56</v>
      </c>
      <c r="B35" s="378"/>
    </row>
    <row r="36" spans="1:8" ht="15.6">
      <c r="A36" s="385" t="s">
        <v>97</v>
      </c>
      <c r="B36" s="385"/>
      <c r="C36" s="385"/>
      <c r="D36" s="385"/>
      <c r="E36" s="385"/>
      <c r="F36" s="385"/>
      <c r="G36" s="385"/>
      <c r="H36" s="385"/>
    </row>
    <row r="37" spans="1:8" ht="15.6">
      <c r="A37" s="385" t="s">
        <v>269</v>
      </c>
      <c r="B37" s="385"/>
      <c r="C37" s="385"/>
      <c r="D37" s="385"/>
      <c r="E37" s="385"/>
      <c r="F37" s="385"/>
      <c r="G37" s="385"/>
      <c r="H37" s="385"/>
    </row>
    <row r="38" spans="1:8" ht="15.6">
      <c r="A38" s="385" t="s">
        <v>55</v>
      </c>
      <c r="B38" s="385"/>
      <c r="C38" s="385"/>
      <c r="D38" s="385"/>
      <c r="E38" s="385"/>
      <c r="F38" s="385"/>
      <c r="G38" s="385"/>
      <c r="H38" s="385"/>
    </row>
    <row r="39" spans="1:8" ht="15.6">
      <c r="A39" s="385" t="s">
        <v>59</v>
      </c>
      <c r="B39" s="385"/>
      <c r="C39" s="385"/>
      <c r="D39" s="385"/>
      <c r="E39" s="385"/>
      <c r="F39" s="385"/>
      <c r="G39" s="385"/>
      <c r="H39" s="385"/>
    </row>
    <row r="40" spans="1:8" ht="15.6">
      <c r="A40" s="385" t="s">
        <v>13</v>
      </c>
      <c r="B40" s="385"/>
      <c r="C40" s="385"/>
      <c r="D40" s="385"/>
      <c r="E40" s="385"/>
      <c r="F40" s="385"/>
      <c r="G40" s="385"/>
      <c r="H40" s="385"/>
    </row>
    <row r="41" spans="1:8" ht="15.6">
      <c r="A41" s="385" t="s">
        <v>14</v>
      </c>
      <c r="B41" s="385"/>
      <c r="C41" s="385"/>
      <c r="D41" s="385"/>
      <c r="E41" s="385"/>
      <c r="F41" s="385"/>
      <c r="G41" s="385"/>
      <c r="H41" s="385"/>
    </row>
    <row r="42" spans="1:8" ht="17.25" customHeight="1"/>
    <row r="43" spans="1:8" ht="32.25" customHeight="1" thickBot="1">
      <c r="A43" s="407" t="s">
        <v>54</v>
      </c>
      <c r="B43" s="407"/>
      <c r="C43" s="406"/>
      <c r="D43" s="406"/>
      <c r="E43" s="406"/>
      <c r="F43" s="406"/>
      <c r="G43" s="406"/>
      <c r="H43" s="103" t="s">
        <v>16</v>
      </c>
    </row>
    <row r="44" spans="1:8" ht="26.25" customHeight="1">
      <c r="A44" s="131"/>
      <c r="B44" s="131"/>
      <c r="C44" s="132"/>
      <c r="D44" s="132"/>
      <c r="E44" s="132"/>
    </row>
    <row r="45" spans="1:8" ht="15.9" thickBot="1">
      <c r="A45" s="133" t="s">
        <v>17</v>
      </c>
      <c r="B45" s="406"/>
      <c r="C45" s="406"/>
      <c r="D45" s="406"/>
      <c r="E45" s="406"/>
      <c r="F45" s="406"/>
      <c r="G45" s="133" t="s">
        <v>18</v>
      </c>
      <c r="H45" s="134"/>
    </row>
    <row r="46" spans="1:8" ht="15.6">
      <c r="A46" s="135"/>
      <c r="B46" s="135"/>
      <c r="C46" s="132"/>
      <c r="D46" s="132"/>
      <c r="E46" s="132"/>
    </row>
  </sheetData>
  <sheetProtection algorithmName="SHA-512" hashValue="Xroxt/srdUoxqNdiPh8e+VOpjW2vH8YkL3xUWZLvBdFM62GDsP8U2Rhf3mEM1CrcFBYmak6ccBS0lDTHSvxMTg==" saltValue="vavKbDNeBmF23mfQGTOxQA==" spinCount="100000" sheet="1" objects="1" scenarios="1" selectLockedCells="1"/>
  <mergeCells count="37">
    <mergeCell ref="A1:H1"/>
    <mergeCell ref="A40:H40"/>
    <mergeCell ref="C43:G43"/>
    <mergeCell ref="B45:F45"/>
    <mergeCell ref="A38:H38"/>
    <mergeCell ref="A35:B35"/>
    <mergeCell ref="A41:H41"/>
    <mergeCell ref="A43:B43"/>
    <mergeCell ref="A33:H33"/>
    <mergeCell ref="A37:H37"/>
    <mergeCell ref="A39:H39"/>
    <mergeCell ref="A23:H23"/>
    <mergeCell ref="A25:H25"/>
    <mergeCell ref="A27:H27"/>
    <mergeCell ref="A29:G29"/>
    <mergeCell ref="A31:G31"/>
    <mergeCell ref="A36:H36"/>
    <mergeCell ref="G3:H3"/>
    <mergeCell ref="G4:H4"/>
    <mergeCell ref="A15:H15"/>
    <mergeCell ref="A6:B6"/>
    <mergeCell ref="A12:F12"/>
    <mergeCell ref="A11:H11"/>
    <mergeCell ref="A9:B9"/>
    <mergeCell ref="A17:H17"/>
    <mergeCell ref="A18:H18"/>
    <mergeCell ref="A19:H19"/>
    <mergeCell ref="A13:H13"/>
    <mergeCell ref="A8:B8"/>
    <mergeCell ref="A2:H2"/>
    <mergeCell ref="A10:F10"/>
    <mergeCell ref="E3:F3"/>
    <mergeCell ref="E4:F4"/>
    <mergeCell ref="A21:H21"/>
    <mergeCell ref="B3:C3"/>
    <mergeCell ref="B4:C4"/>
    <mergeCell ref="A7:B7"/>
  </mergeCells>
  <phoneticPr fontId="3" type="noConversion"/>
  <pageMargins left="0.74803149606299213" right="0.74803149606299213" top="0.39370078740157483" bottom="0.98425196850393704" header="0.31496062992125984" footer="0.51181102362204722"/>
  <pageSetup paperSize="9" scale="85" orientation="portrait" horizontalDpi="4294967294"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152400</xdr:colOff>
                    <xdr:row>18</xdr:row>
                    <xdr:rowOff>57150</xdr:rowOff>
                  </from>
                  <to>
                    <xdr:col>0</xdr:col>
                    <xdr:colOff>678180</xdr:colOff>
                    <xdr:row>18</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E40"/>
  <sheetViews>
    <sheetView zoomScaleNormal="100" workbookViewId="0">
      <selection activeCell="P2" sqref="P2"/>
    </sheetView>
  </sheetViews>
  <sheetFormatPr defaultColWidth="9.1640625" defaultRowHeight="12.9"/>
  <cols>
    <col min="1" max="1" width="35.71875" style="137" customWidth="1"/>
    <col min="2" max="2" width="60.71875" style="137" customWidth="1"/>
    <col min="3" max="3" width="10.71875" style="137" customWidth="1"/>
    <col min="4" max="4" width="24.71875" style="137" customWidth="1"/>
    <col min="5" max="5" width="2.71875" style="137" hidden="1" customWidth="1"/>
    <col min="6" max="16384" width="9.1640625" style="137"/>
  </cols>
  <sheetData>
    <row r="1" spans="1:5" ht="39.75" customHeight="1">
      <c r="A1" s="412" t="s">
        <v>224</v>
      </c>
      <c r="B1" s="412"/>
      <c r="C1" s="146"/>
      <c r="D1" s="147" t="s">
        <v>265</v>
      </c>
      <c r="E1" s="136"/>
    </row>
    <row r="2" spans="1:5" ht="119.25" customHeight="1">
      <c r="A2" s="410" t="s">
        <v>263</v>
      </c>
      <c r="B2" s="410"/>
      <c r="C2" s="410"/>
      <c r="D2" s="410"/>
      <c r="E2" s="410"/>
    </row>
    <row r="3" spans="1:5" s="138" customFormat="1" ht="22" customHeight="1">
      <c r="A3" s="417" t="s">
        <v>197</v>
      </c>
      <c r="B3" s="417"/>
      <c r="C3" s="417"/>
      <c r="D3" s="417"/>
      <c r="E3" s="417"/>
    </row>
    <row r="4" spans="1:5" ht="45.75" customHeight="1">
      <c r="A4" s="410" t="s">
        <v>262</v>
      </c>
      <c r="B4" s="410"/>
      <c r="C4" s="410"/>
      <c r="D4" s="410"/>
      <c r="E4" s="410"/>
    </row>
    <row r="5" spans="1:5" s="139" customFormat="1" ht="22" customHeight="1">
      <c r="A5" s="415" t="s">
        <v>198</v>
      </c>
      <c r="B5" s="415"/>
      <c r="C5" s="415"/>
      <c r="D5" s="415"/>
      <c r="E5" s="415"/>
    </row>
    <row r="6" spans="1:5" ht="57" customHeight="1">
      <c r="A6" s="410" t="s">
        <v>201</v>
      </c>
      <c r="B6" s="410"/>
      <c r="C6" s="410"/>
      <c r="D6" s="410"/>
      <c r="E6" s="410"/>
    </row>
    <row r="7" spans="1:5" s="139" customFormat="1" ht="22" customHeight="1">
      <c r="A7" s="415" t="s">
        <v>199</v>
      </c>
      <c r="B7" s="415"/>
      <c r="C7" s="415"/>
      <c r="D7" s="415"/>
      <c r="E7" s="415"/>
    </row>
    <row r="8" spans="1:5" ht="39" customHeight="1">
      <c r="A8" s="410" t="s">
        <v>260</v>
      </c>
      <c r="B8" s="410"/>
      <c r="C8" s="410"/>
      <c r="D8" s="410"/>
      <c r="E8" s="410"/>
    </row>
    <row r="9" spans="1:5" ht="66.75" customHeight="1">
      <c r="A9" s="410" t="s">
        <v>261</v>
      </c>
      <c r="B9" s="410"/>
      <c r="C9" s="410"/>
      <c r="D9" s="410"/>
      <c r="E9" s="410"/>
    </row>
    <row r="10" spans="1:5" s="139" customFormat="1" ht="22" customHeight="1">
      <c r="A10" s="415" t="s">
        <v>200</v>
      </c>
      <c r="B10" s="415"/>
      <c r="C10" s="415"/>
      <c r="D10" s="415"/>
      <c r="E10" s="415"/>
    </row>
    <row r="11" spans="1:5" ht="61.5" customHeight="1">
      <c r="A11" s="410" t="s">
        <v>223</v>
      </c>
      <c r="B11" s="410"/>
      <c r="C11" s="410"/>
      <c r="D11" s="410"/>
      <c r="E11" s="410"/>
    </row>
    <row r="12" spans="1:5" ht="104.25" customHeight="1">
      <c r="A12" s="410" t="s">
        <v>213</v>
      </c>
      <c r="B12" s="410"/>
      <c r="C12" s="410"/>
      <c r="D12" s="410"/>
      <c r="E12" s="410"/>
    </row>
    <row r="13" spans="1:5" s="139" customFormat="1" ht="22" customHeight="1">
      <c r="A13" s="415" t="s">
        <v>208</v>
      </c>
      <c r="B13" s="415"/>
      <c r="C13" s="415"/>
      <c r="D13" s="415"/>
      <c r="E13" s="415"/>
    </row>
    <row r="14" spans="1:5" ht="37.5" customHeight="1">
      <c r="A14" s="410" t="s">
        <v>210</v>
      </c>
      <c r="B14" s="410"/>
      <c r="C14" s="410"/>
      <c r="D14" s="410"/>
      <c r="E14" s="410"/>
    </row>
    <row r="15" spans="1:5" s="139" customFormat="1" ht="22" customHeight="1">
      <c r="A15" s="415" t="s">
        <v>209</v>
      </c>
      <c r="B15" s="415"/>
      <c r="C15" s="415"/>
      <c r="D15" s="415"/>
      <c r="E15" s="415"/>
    </row>
    <row r="16" spans="1:5" ht="36" customHeight="1">
      <c r="A16" s="410" t="s">
        <v>211</v>
      </c>
      <c r="B16" s="410"/>
      <c r="C16" s="410"/>
      <c r="D16" s="410"/>
      <c r="E16" s="410"/>
    </row>
    <row r="17" spans="1:5" s="139" customFormat="1" ht="22" customHeight="1">
      <c r="A17" s="415" t="s">
        <v>202</v>
      </c>
      <c r="B17" s="415"/>
      <c r="C17" s="415"/>
      <c r="D17" s="415"/>
      <c r="E17" s="415"/>
    </row>
    <row r="18" spans="1:5" ht="84.75" customHeight="1">
      <c r="A18" s="410" t="s">
        <v>212</v>
      </c>
      <c r="B18" s="410"/>
      <c r="C18" s="410"/>
      <c r="D18" s="410"/>
      <c r="E18" s="410"/>
    </row>
    <row r="19" spans="1:5" s="139" customFormat="1" ht="22" customHeight="1">
      <c r="A19" s="415" t="s">
        <v>203</v>
      </c>
      <c r="B19" s="415"/>
      <c r="C19" s="415"/>
      <c r="D19" s="415"/>
      <c r="E19" s="415"/>
    </row>
    <row r="20" spans="1:5" ht="130.5" customHeight="1">
      <c r="A20" s="410" t="s">
        <v>216</v>
      </c>
      <c r="B20" s="410"/>
      <c r="C20" s="410"/>
      <c r="D20" s="410"/>
      <c r="E20" s="410"/>
    </row>
    <row r="21" spans="1:5" s="139" customFormat="1" ht="22" customHeight="1">
      <c r="A21" s="415" t="s">
        <v>204</v>
      </c>
      <c r="B21" s="415"/>
      <c r="C21" s="415"/>
      <c r="D21" s="415"/>
      <c r="E21" s="415"/>
    </row>
    <row r="22" spans="1:5" ht="36.75" customHeight="1">
      <c r="A22" s="410" t="s">
        <v>205</v>
      </c>
      <c r="B22" s="410"/>
      <c r="C22" s="410"/>
      <c r="D22" s="410"/>
      <c r="E22" s="410"/>
    </row>
    <row r="23" spans="1:5" s="139" customFormat="1" ht="22" customHeight="1">
      <c r="A23" s="415" t="s">
        <v>206</v>
      </c>
      <c r="B23" s="415"/>
      <c r="C23" s="415"/>
      <c r="D23" s="415"/>
      <c r="E23" s="415"/>
    </row>
    <row r="24" spans="1:5" ht="37.5" customHeight="1">
      <c r="A24" s="410" t="s">
        <v>207</v>
      </c>
      <c r="B24" s="410"/>
      <c r="C24" s="410"/>
      <c r="D24" s="410"/>
      <c r="E24" s="410"/>
    </row>
    <row r="25" spans="1:5" ht="15" customHeight="1">
      <c r="A25" s="410" t="s">
        <v>214</v>
      </c>
      <c r="B25" s="410"/>
      <c r="C25" s="410"/>
      <c r="D25" s="410"/>
      <c r="E25" s="410"/>
    </row>
    <row r="26" spans="1:5" s="139" customFormat="1" ht="22" customHeight="1">
      <c r="A26" s="415" t="s">
        <v>220</v>
      </c>
      <c r="B26" s="415"/>
      <c r="C26" s="415"/>
      <c r="D26" s="415"/>
      <c r="E26" s="415"/>
    </row>
    <row r="27" spans="1:5" ht="37.5" customHeight="1">
      <c r="A27" s="410" t="s">
        <v>221</v>
      </c>
      <c r="B27" s="410"/>
      <c r="C27" s="410"/>
      <c r="D27" s="410"/>
      <c r="E27" s="410"/>
    </row>
    <row r="28" spans="1:5" ht="22" customHeight="1">
      <c r="A28" s="415" t="s">
        <v>222</v>
      </c>
      <c r="B28" s="415"/>
      <c r="C28" s="415"/>
      <c r="D28" s="415"/>
      <c r="E28" s="415"/>
    </row>
    <row r="29" spans="1:5" ht="28.5" customHeight="1">
      <c r="A29" s="413" t="s">
        <v>264</v>
      </c>
      <c r="B29" s="414"/>
      <c r="C29" s="414"/>
      <c r="D29" s="414"/>
      <c r="E29" s="140"/>
    </row>
    <row r="30" spans="1:5" ht="64.5" customHeight="1">
      <c r="A30" s="410" t="s">
        <v>228</v>
      </c>
      <c r="B30" s="410"/>
      <c r="C30" s="410"/>
      <c r="D30" s="410"/>
      <c r="E30" s="410"/>
    </row>
    <row r="31" spans="1:5" ht="36" customHeight="1">
      <c r="A31" s="141" t="s">
        <v>219</v>
      </c>
      <c r="B31" s="416"/>
      <c r="C31" s="416"/>
      <c r="D31" s="416"/>
      <c r="E31" s="142"/>
    </row>
    <row r="32" spans="1:5" s="145" customFormat="1" ht="36" customHeight="1">
      <c r="A32" s="141" t="s">
        <v>225</v>
      </c>
      <c r="B32" s="143"/>
      <c r="C32" s="141" t="s">
        <v>218</v>
      </c>
      <c r="D32" s="143"/>
      <c r="E32" s="144"/>
    </row>
    <row r="33" spans="1:5" ht="36" customHeight="1">
      <c r="A33" s="141" t="s">
        <v>226</v>
      </c>
      <c r="B33" s="411"/>
      <c r="C33" s="411"/>
      <c r="D33" s="411"/>
      <c r="E33" s="142"/>
    </row>
    <row r="34" spans="1:5" s="145" customFormat="1" ht="36" customHeight="1">
      <c r="A34" s="141" t="s">
        <v>217</v>
      </c>
      <c r="B34" s="143"/>
      <c r="C34" s="141" t="s">
        <v>218</v>
      </c>
      <c r="D34" s="143"/>
      <c r="E34" s="144"/>
    </row>
    <row r="35" spans="1:5" ht="36" customHeight="1"/>
    <row r="36" spans="1:5" ht="36" customHeight="1"/>
    <row r="37" spans="1:5" ht="36" customHeight="1"/>
    <row r="38" spans="1:5" ht="36" customHeight="1"/>
    <row r="39" spans="1:5" ht="36" customHeight="1"/>
    <row r="40" spans="1:5" ht="36" customHeight="1"/>
  </sheetData>
  <mergeCells count="32">
    <mergeCell ref="A12:E12"/>
    <mergeCell ref="A2:E2"/>
    <mergeCell ref="A3:E3"/>
    <mergeCell ref="A5:E5"/>
    <mergeCell ref="A4:E4"/>
    <mergeCell ref="A6:E6"/>
    <mergeCell ref="A7:E7"/>
    <mergeCell ref="A8:E8"/>
    <mergeCell ref="A9:E9"/>
    <mergeCell ref="A10:E10"/>
    <mergeCell ref="A11:E11"/>
    <mergeCell ref="A15:E15"/>
    <mergeCell ref="A17:E17"/>
    <mergeCell ref="A14:E14"/>
    <mergeCell ref="A16:E16"/>
    <mergeCell ref="A18:E18"/>
    <mergeCell ref="A30:E30"/>
    <mergeCell ref="B33:D33"/>
    <mergeCell ref="A1:B1"/>
    <mergeCell ref="A29:D29"/>
    <mergeCell ref="A25:E25"/>
    <mergeCell ref="A28:E28"/>
    <mergeCell ref="A26:E26"/>
    <mergeCell ref="A27:E27"/>
    <mergeCell ref="B31:D31"/>
    <mergeCell ref="A19:E19"/>
    <mergeCell ref="A20:E20"/>
    <mergeCell ref="A21:E21"/>
    <mergeCell ref="A22:E22"/>
    <mergeCell ref="A23:E23"/>
    <mergeCell ref="A24:E24"/>
    <mergeCell ref="A13:E13"/>
  </mergeCells>
  <pageMargins left="0.70866141732283472" right="0.70866141732283472" top="0.74803149606299213" bottom="0.74803149606299213" header="0.31496062992125984" footer="0.31496062992125984"/>
  <pageSetup paperSize="9" scale="69" fitToHeight="0" orientation="portrait" r:id="rId1"/>
  <rowBreaks count="1" manualBreakCount="1">
    <brk id="2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36"/>
  <sheetViews>
    <sheetView topLeftCell="A33" zoomScale="130" zoomScaleNormal="130" workbookViewId="0">
      <selection activeCell="B33" sqref="B33"/>
    </sheetView>
  </sheetViews>
  <sheetFormatPr defaultColWidth="9.1640625" defaultRowHeight="12.9"/>
  <cols>
    <col min="1" max="1" width="4" style="104" customWidth="1"/>
    <col min="2" max="2" width="96" style="104" customWidth="1"/>
    <col min="3" max="16384" width="9.1640625" style="104"/>
  </cols>
  <sheetData>
    <row r="1" spans="1:2" ht="20.399999999999999">
      <c r="B1" s="148" t="s">
        <v>128</v>
      </c>
    </row>
    <row r="2" spans="1:2">
      <c r="A2" s="418" t="s">
        <v>57</v>
      </c>
      <c r="B2" s="419"/>
    </row>
    <row r="3" spans="1:2">
      <c r="A3" s="104">
        <v>1</v>
      </c>
      <c r="B3" s="149" t="s">
        <v>129</v>
      </c>
    </row>
    <row r="4" spans="1:2">
      <c r="A4" s="104">
        <v>2</v>
      </c>
      <c r="B4" s="149" t="s">
        <v>130</v>
      </c>
    </row>
    <row r="5" spans="1:2">
      <c r="A5" s="104">
        <v>3</v>
      </c>
      <c r="B5" s="149" t="s">
        <v>131</v>
      </c>
    </row>
    <row r="6" spans="1:2">
      <c r="A6" s="104">
        <v>4</v>
      </c>
      <c r="B6" s="149" t="s">
        <v>79</v>
      </c>
    </row>
    <row r="8" spans="1:2" ht="26.25" customHeight="1">
      <c r="A8" s="420" t="s">
        <v>125</v>
      </c>
      <c r="B8" s="421"/>
    </row>
    <row r="10" spans="1:2">
      <c r="A10" s="418" t="s">
        <v>80</v>
      </c>
      <c r="B10" s="419"/>
    </row>
    <row r="11" spans="1:2">
      <c r="A11" s="104">
        <v>1</v>
      </c>
      <c r="B11" s="149" t="s">
        <v>132</v>
      </c>
    </row>
    <row r="12" spans="1:2">
      <c r="A12" s="104">
        <v>2</v>
      </c>
      <c r="B12" s="149" t="s">
        <v>76</v>
      </c>
    </row>
    <row r="13" spans="1:2">
      <c r="A13" s="104">
        <v>3</v>
      </c>
      <c r="B13" s="149" t="s">
        <v>266</v>
      </c>
    </row>
    <row r="14" spans="1:2">
      <c r="A14" s="104">
        <v>4</v>
      </c>
      <c r="B14" s="149" t="s">
        <v>75</v>
      </c>
    </row>
    <row r="15" spans="1:2">
      <c r="A15" s="104">
        <v>5</v>
      </c>
      <c r="B15" s="149" t="s">
        <v>74</v>
      </c>
    </row>
    <row r="16" spans="1:2">
      <c r="A16" s="104">
        <v>6</v>
      </c>
      <c r="B16" s="149" t="s">
        <v>73</v>
      </c>
    </row>
    <row r="17" spans="1:2">
      <c r="A17" s="104">
        <v>7</v>
      </c>
      <c r="B17" s="149" t="s">
        <v>72</v>
      </c>
    </row>
    <row r="18" spans="1:2">
      <c r="A18" s="104">
        <v>8</v>
      </c>
      <c r="B18" s="149" t="s">
        <v>71</v>
      </c>
    </row>
    <row r="19" spans="1:2">
      <c r="A19" s="104">
        <v>9</v>
      </c>
      <c r="B19" s="149" t="s">
        <v>70</v>
      </c>
    </row>
    <row r="20" spans="1:2">
      <c r="A20" s="104">
        <v>10</v>
      </c>
      <c r="B20" s="103" t="s">
        <v>521</v>
      </c>
    </row>
    <row r="21" spans="1:2" ht="38.700000000000003">
      <c r="A21" s="104">
        <v>11</v>
      </c>
      <c r="B21" s="103" t="s">
        <v>520</v>
      </c>
    </row>
    <row r="22" spans="1:2" ht="25.8">
      <c r="B22" s="150" t="s">
        <v>133</v>
      </c>
    </row>
    <row r="23" spans="1:2">
      <c r="B23" s="151" t="s">
        <v>83</v>
      </c>
    </row>
    <row r="25" spans="1:2">
      <c r="A25" s="418" t="s">
        <v>57</v>
      </c>
      <c r="B25" s="419"/>
    </row>
    <row r="26" spans="1:2">
      <c r="A26" s="104">
        <v>1</v>
      </c>
      <c r="B26" s="149" t="s">
        <v>69</v>
      </c>
    </row>
    <row r="27" spans="1:2">
      <c r="A27" s="104">
        <v>2</v>
      </c>
      <c r="B27" s="149" t="s">
        <v>124</v>
      </c>
    </row>
    <row r="28" spans="1:2" ht="29.25" customHeight="1">
      <c r="A28" s="104">
        <v>3</v>
      </c>
      <c r="B28" s="103" t="s">
        <v>134</v>
      </c>
    </row>
    <row r="29" spans="1:2" ht="28.5" customHeight="1">
      <c r="A29" s="104">
        <v>4</v>
      </c>
      <c r="B29" s="103" t="s">
        <v>94</v>
      </c>
    </row>
    <row r="30" spans="1:2" ht="91.5" customHeight="1">
      <c r="A30" s="104">
        <v>5</v>
      </c>
      <c r="B30" s="103" t="s">
        <v>84</v>
      </c>
    </row>
    <row r="31" spans="1:2" ht="64.5">
      <c r="A31" s="104">
        <v>6</v>
      </c>
      <c r="B31" s="103" t="s">
        <v>77</v>
      </c>
    </row>
    <row r="32" spans="1:2" ht="204.75" customHeight="1">
      <c r="A32" s="104">
        <v>7</v>
      </c>
      <c r="B32" s="103" t="s">
        <v>135</v>
      </c>
    </row>
    <row r="33" spans="1:2" ht="66" customHeight="1">
      <c r="A33" s="104">
        <v>8</v>
      </c>
      <c r="B33" s="103" t="s">
        <v>98</v>
      </c>
    </row>
    <row r="34" spans="1:2" ht="25.8">
      <c r="A34" s="104">
        <v>9</v>
      </c>
      <c r="B34" s="103" t="s">
        <v>78</v>
      </c>
    </row>
    <row r="36" spans="1:2">
      <c r="B36" s="103" t="s">
        <v>126</v>
      </c>
    </row>
  </sheetData>
  <sheetProtection selectLockedCells="1"/>
  <mergeCells count="4">
    <mergeCell ref="A2:B2"/>
    <mergeCell ref="A10:B10"/>
    <mergeCell ref="A25:B25"/>
    <mergeCell ref="A8:B8"/>
  </mergeCells>
  <phoneticPr fontId="3" type="noConversion"/>
  <pageMargins left="0.75" right="0.75" top="1" bottom="1" header="0.5" footer="0.5"/>
  <pageSetup paperSize="9" scale="79" orientation="portrait" horizontalDpi="4294967294"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dimension ref="A1:I32"/>
  <sheetViews>
    <sheetView topLeftCell="C1" workbookViewId="0">
      <selection activeCell="G25" sqref="G25"/>
    </sheetView>
  </sheetViews>
  <sheetFormatPr defaultColWidth="9.1640625" defaultRowHeight="12.3"/>
  <cols>
    <col min="1" max="1" width="19.5546875" style="3" bestFit="1" customWidth="1"/>
    <col min="2" max="2" width="44.44140625" style="3" customWidth="1"/>
    <col min="3" max="3" width="15.1640625" style="4" customWidth="1"/>
    <col min="4" max="4" width="28.71875" style="4" bestFit="1" customWidth="1"/>
    <col min="5" max="5" width="23.71875" style="4" customWidth="1"/>
    <col min="6" max="6" width="24.27734375" style="4" customWidth="1"/>
    <col min="7" max="7" width="36" style="4" customWidth="1"/>
    <col min="8" max="8" width="23.1640625" style="4" bestFit="1" customWidth="1"/>
    <col min="9" max="9" width="21.5546875" style="3" customWidth="1"/>
    <col min="10" max="16384" width="9.1640625" style="3"/>
  </cols>
  <sheetData>
    <row r="1" spans="1:9" s="18" customFormat="1" ht="17.7">
      <c r="A1" s="17" t="s">
        <v>19</v>
      </c>
      <c r="B1" s="230" t="s">
        <v>4</v>
      </c>
      <c r="C1" s="5" t="s">
        <v>7</v>
      </c>
      <c r="D1" s="5" t="s">
        <v>3</v>
      </c>
      <c r="E1" s="231" t="s">
        <v>300</v>
      </c>
      <c r="F1" s="5" t="s">
        <v>301</v>
      </c>
      <c r="G1" s="231" t="s">
        <v>302</v>
      </c>
      <c r="H1" s="5" t="s">
        <v>44</v>
      </c>
      <c r="I1" s="231" t="s">
        <v>35</v>
      </c>
    </row>
    <row r="2" spans="1:9">
      <c r="A2" s="232" t="s">
        <v>518</v>
      </c>
      <c r="B2" s="238"/>
      <c r="C2" s="233"/>
      <c r="D2" s="234" t="s">
        <v>519</v>
      </c>
      <c r="E2" s="234">
        <v>41492</v>
      </c>
      <c r="F2" s="239"/>
      <c r="G2" s="236" t="s">
        <v>527</v>
      </c>
      <c r="H2" s="237"/>
      <c r="I2" s="236"/>
    </row>
    <row r="3" spans="1:9" ht="36.9">
      <c r="A3" s="232" t="s">
        <v>304</v>
      </c>
      <c r="B3" s="238" t="s">
        <v>305</v>
      </c>
      <c r="C3" s="233" t="s">
        <v>306</v>
      </c>
      <c r="D3" s="234" t="s">
        <v>307</v>
      </c>
      <c r="E3" s="234">
        <v>41492</v>
      </c>
      <c r="F3" s="239" t="s">
        <v>308</v>
      </c>
      <c r="G3" s="236" t="s">
        <v>309</v>
      </c>
      <c r="H3" s="237" t="s">
        <v>310</v>
      </c>
      <c r="I3" s="236" t="s">
        <v>303</v>
      </c>
    </row>
    <row r="4" spans="1:9">
      <c r="A4" s="240" t="s">
        <v>311</v>
      </c>
      <c r="B4" s="241" t="s">
        <v>312</v>
      </c>
      <c r="C4" s="242" t="s">
        <v>313</v>
      </c>
      <c r="D4" s="243" t="s">
        <v>314</v>
      </c>
      <c r="E4" s="244">
        <v>84466</v>
      </c>
      <c r="F4" s="245" t="s">
        <v>315</v>
      </c>
      <c r="G4" s="246" t="s">
        <v>316</v>
      </c>
      <c r="H4" s="247" t="s">
        <v>317</v>
      </c>
      <c r="I4" s="236" t="s">
        <v>318</v>
      </c>
    </row>
    <row r="5" spans="1:9" ht="61.5">
      <c r="A5" s="240" t="s">
        <v>319</v>
      </c>
      <c r="B5" s="241" t="s">
        <v>320</v>
      </c>
      <c r="C5" s="242" t="s">
        <v>321</v>
      </c>
      <c r="D5" s="243" t="s">
        <v>322</v>
      </c>
      <c r="E5" s="244">
        <v>41977</v>
      </c>
      <c r="F5" s="248" t="s">
        <v>323</v>
      </c>
      <c r="G5" s="236" t="s">
        <v>324</v>
      </c>
      <c r="H5" s="247" t="s">
        <v>325</v>
      </c>
      <c r="I5" s="236" t="s">
        <v>318</v>
      </c>
    </row>
    <row r="6" spans="1:9" ht="24.6">
      <c r="A6" s="249" t="s">
        <v>326</v>
      </c>
      <c r="B6" s="266" t="s">
        <v>327</v>
      </c>
      <c r="C6" s="250" t="s">
        <v>328</v>
      </c>
      <c r="D6" s="244" t="s">
        <v>329</v>
      </c>
      <c r="E6" s="243">
        <v>42008</v>
      </c>
      <c r="F6" s="251" t="s">
        <v>330</v>
      </c>
      <c r="G6" s="236" t="s">
        <v>331</v>
      </c>
      <c r="H6" s="252" t="s">
        <v>332</v>
      </c>
      <c r="I6" s="236" t="s">
        <v>318</v>
      </c>
    </row>
    <row r="7" spans="1:9">
      <c r="A7" s="249" t="s">
        <v>333</v>
      </c>
      <c r="B7" s="266"/>
      <c r="C7" s="250"/>
      <c r="D7" s="244" t="s">
        <v>334</v>
      </c>
      <c r="E7" s="243" t="s">
        <v>335</v>
      </c>
      <c r="F7" s="251" t="s">
        <v>335</v>
      </c>
      <c r="G7" s="236" t="s">
        <v>336</v>
      </c>
      <c r="H7" s="252" t="s">
        <v>335</v>
      </c>
      <c r="I7" s="236"/>
    </row>
    <row r="8" spans="1:9">
      <c r="A8" s="240" t="s">
        <v>337</v>
      </c>
      <c r="B8" s="241" t="s">
        <v>338</v>
      </c>
      <c r="C8" s="242" t="s">
        <v>339</v>
      </c>
      <c r="D8" s="243" t="s">
        <v>340</v>
      </c>
      <c r="E8" s="243">
        <v>90563</v>
      </c>
      <c r="F8" s="248" t="s">
        <v>341</v>
      </c>
      <c r="G8" s="236" t="s">
        <v>342</v>
      </c>
      <c r="H8" s="247" t="s">
        <v>343</v>
      </c>
      <c r="I8" s="236" t="s">
        <v>303</v>
      </c>
    </row>
    <row r="9" spans="1:9" ht="24.6">
      <c r="A9" s="240" t="s">
        <v>344</v>
      </c>
      <c r="B9" s="241" t="s">
        <v>345</v>
      </c>
      <c r="C9" s="242" t="s">
        <v>346</v>
      </c>
      <c r="D9" s="243" t="s">
        <v>347</v>
      </c>
      <c r="E9" s="243">
        <v>40506</v>
      </c>
      <c r="F9" s="248" t="s">
        <v>348</v>
      </c>
      <c r="G9" s="236" t="s">
        <v>349</v>
      </c>
      <c r="H9" s="247" t="s">
        <v>350</v>
      </c>
      <c r="I9" s="236" t="s">
        <v>303</v>
      </c>
    </row>
    <row r="10" spans="1:9" ht="36.9">
      <c r="A10" s="232" t="s">
        <v>351</v>
      </c>
      <c r="B10" s="238" t="s">
        <v>352</v>
      </c>
      <c r="C10" s="233" t="s">
        <v>353</v>
      </c>
      <c r="D10" s="234" t="s">
        <v>354</v>
      </c>
      <c r="E10" s="234">
        <v>72000</v>
      </c>
      <c r="F10" s="239" t="s">
        <v>355</v>
      </c>
      <c r="G10" s="236" t="s">
        <v>356</v>
      </c>
      <c r="H10" s="237" t="s">
        <v>357</v>
      </c>
      <c r="I10" s="236" t="s">
        <v>303</v>
      </c>
    </row>
    <row r="11" spans="1:9" ht="24.6">
      <c r="A11" s="232" t="s">
        <v>358</v>
      </c>
      <c r="B11" s="238" t="s">
        <v>359</v>
      </c>
      <c r="C11" s="233" t="s">
        <v>360</v>
      </c>
      <c r="D11" s="234" t="s">
        <v>361</v>
      </c>
      <c r="E11" s="234">
        <v>41524</v>
      </c>
      <c r="F11" s="239" t="s">
        <v>362</v>
      </c>
      <c r="G11" s="236" t="s">
        <v>516</v>
      </c>
      <c r="H11" s="237" t="s">
        <v>363</v>
      </c>
      <c r="I11" s="236" t="s">
        <v>364</v>
      </c>
    </row>
    <row r="12" spans="1:9" ht="36.9">
      <c r="A12" s="232" t="s">
        <v>365</v>
      </c>
      <c r="B12" s="238" t="s">
        <v>366</v>
      </c>
      <c r="C12" s="233" t="s">
        <v>367</v>
      </c>
      <c r="D12" s="234" t="s">
        <v>368</v>
      </c>
      <c r="E12" s="234">
        <v>41434</v>
      </c>
      <c r="F12" s="239" t="s">
        <v>369</v>
      </c>
      <c r="G12" s="236" t="s">
        <v>370</v>
      </c>
      <c r="H12" s="237" t="s">
        <v>371</v>
      </c>
      <c r="I12" s="236" t="s">
        <v>303</v>
      </c>
    </row>
    <row r="13" spans="1:9" ht="32.25" customHeight="1">
      <c r="A13" s="232" t="s">
        <v>372</v>
      </c>
      <c r="B13" s="238" t="s">
        <v>373</v>
      </c>
      <c r="C13" s="233" t="s">
        <v>374</v>
      </c>
      <c r="D13" s="234" t="s">
        <v>375</v>
      </c>
      <c r="E13" s="234">
        <v>89697</v>
      </c>
      <c r="F13" s="239" t="s">
        <v>376</v>
      </c>
      <c r="G13" s="236" t="s">
        <v>377</v>
      </c>
      <c r="H13" s="237" t="s">
        <v>325</v>
      </c>
      <c r="I13" s="236" t="s">
        <v>378</v>
      </c>
    </row>
    <row r="14" spans="1:9">
      <c r="A14" s="232" t="s">
        <v>385</v>
      </c>
      <c r="B14" s="238" t="s">
        <v>386</v>
      </c>
      <c r="C14" s="233"/>
      <c r="D14" s="234" t="s">
        <v>387</v>
      </c>
      <c r="E14" s="234" t="s">
        <v>388</v>
      </c>
      <c r="F14" s="239"/>
      <c r="G14" s="236" t="s">
        <v>389</v>
      </c>
      <c r="H14" s="237"/>
      <c r="I14" s="236"/>
    </row>
    <row r="15" spans="1:9" ht="36.9">
      <c r="A15" s="232" t="s">
        <v>379</v>
      </c>
      <c r="B15" s="238" t="s">
        <v>380</v>
      </c>
      <c r="C15" s="233" t="s">
        <v>381</v>
      </c>
      <c r="D15" s="234" t="s">
        <v>382</v>
      </c>
      <c r="E15" s="234">
        <v>41428</v>
      </c>
      <c r="F15" s="239" t="s">
        <v>383</v>
      </c>
      <c r="G15" s="236" t="s">
        <v>525</v>
      </c>
      <c r="H15" s="237" t="s">
        <v>384</v>
      </c>
      <c r="I15" s="236" t="s">
        <v>303</v>
      </c>
    </row>
    <row r="16" spans="1:9" ht="24.6">
      <c r="A16" s="232" t="s">
        <v>390</v>
      </c>
      <c r="B16" s="238" t="s">
        <v>386</v>
      </c>
      <c r="C16" s="233"/>
      <c r="D16" s="234" t="s">
        <v>387</v>
      </c>
      <c r="E16" s="234" t="s">
        <v>388</v>
      </c>
      <c r="F16" s="239"/>
      <c r="G16" s="236" t="s">
        <v>517</v>
      </c>
      <c r="H16" s="237"/>
      <c r="I16" s="236"/>
    </row>
    <row r="17" spans="1:9" ht="24.6">
      <c r="A17" s="232" t="s">
        <v>507</v>
      </c>
      <c r="B17" s="238" t="s">
        <v>508</v>
      </c>
      <c r="C17" s="233" t="s">
        <v>509</v>
      </c>
      <c r="D17" s="234" t="s">
        <v>510</v>
      </c>
      <c r="E17" s="234" t="s">
        <v>511</v>
      </c>
      <c r="F17" s="239" t="s">
        <v>512</v>
      </c>
      <c r="G17" s="236" t="s">
        <v>513</v>
      </c>
      <c r="H17" s="237" t="s">
        <v>514</v>
      </c>
      <c r="I17" s="236" t="s">
        <v>303</v>
      </c>
    </row>
    <row r="18" spans="1:9" ht="36.9">
      <c r="A18" s="232" t="s">
        <v>392</v>
      </c>
      <c r="B18" s="238" t="s">
        <v>393</v>
      </c>
      <c r="C18" s="233" t="s">
        <v>394</v>
      </c>
      <c r="D18" s="234" t="s">
        <v>395</v>
      </c>
      <c r="E18" s="234">
        <v>21021</v>
      </c>
      <c r="F18" s="239" t="s">
        <v>396</v>
      </c>
      <c r="G18" s="236" t="s">
        <v>524</v>
      </c>
      <c r="H18" s="237" t="s">
        <v>397</v>
      </c>
      <c r="I18" s="236" t="s">
        <v>398</v>
      </c>
    </row>
    <row r="19" spans="1:9" ht="36.9">
      <c r="A19" s="232" t="s">
        <v>399</v>
      </c>
      <c r="B19" s="238" t="s">
        <v>400</v>
      </c>
      <c r="C19" s="233" t="s">
        <v>401</v>
      </c>
      <c r="D19" s="234" t="s">
        <v>402</v>
      </c>
      <c r="E19" s="234">
        <v>70960</v>
      </c>
      <c r="F19" s="239" t="s">
        <v>403</v>
      </c>
      <c r="G19" s="236" t="s">
        <v>404</v>
      </c>
      <c r="H19" s="237" t="s">
        <v>325</v>
      </c>
      <c r="I19" s="236" t="s">
        <v>378</v>
      </c>
    </row>
    <row r="20" spans="1:9" ht="24.6">
      <c r="A20" s="253" t="s">
        <v>405</v>
      </c>
      <c r="B20" s="267" t="s">
        <v>406</v>
      </c>
      <c r="C20" s="237" t="s">
        <v>407</v>
      </c>
      <c r="D20" s="237" t="s">
        <v>408</v>
      </c>
      <c r="E20" s="237">
        <v>40477</v>
      </c>
      <c r="F20" s="237" t="s">
        <v>409</v>
      </c>
      <c r="G20" s="254" t="s">
        <v>410</v>
      </c>
      <c r="H20" s="237" t="s">
        <v>411</v>
      </c>
      <c r="I20" s="254" t="s">
        <v>378</v>
      </c>
    </row>
    <row r="21" spans="1:9" ht="36.9">
      <c r="A21" s="253" t="s">
        <v>412</v>
      </c>
      <c r="B21" s="267" t="s">
        <v>413</v>
      </c>
      <c r="C21" s="237" t="s">
        <v>414</v>
      </c>
      <c r="D21" s="237" t="s">
        <v>415</v>
      </c>
      <c r="E21" s="237">
        <v>40541</v>
      </c>
      <c r="F21" s="237" t="s">
        <v>416</v>
      </c>
      <c r="G21" s="254" t="s">
        <v>417</v>
      </c>
      <c r="H21" s="237" t="s">
        <v>418</v>
      </c>
      <c r="I21" s="254" t="s">
        <v>398</v>
      </c>
    </row>
    <row r="22" spans="1:9" ht="24.6">
      <c r="A22" s="240" t="s">
        <v>419</v>
      </c>
      <c r="B22" s="241" t="s">
        <v>420</v>
      </c>
      <c r="C22" s="242" t="s">
        <v>421</v>
      </c>
      <c r="D22" s="243" t="s">
        <v>422</v>
      </c>
      <c r="E22" s="243">
        <v>41433</v>
      </c>
      <c r="F22" s="248" t="s">
        <v>423</v>
      </c>
      <c r="G22" s="236" t="s">
        <v>424</v>
      </c>
      <c r="H22" s="247" t="s">
        <v>425</v>
      </c>
      <c r="I22" s="236" t="s">
        <v>398</v>
      </c>
    </row>
    <row r="23" spans="1:9" ht="36.9">
      <c r="A23" s="232" t="s">
        <v>426</v>
      </c>
      <c r="B23" s="238" t="s">
        <v>427</v>
      </c>
      <c r="C23" s="233" t="s">
        <v>428</v>
      </c>
      <c r="D23" s="234" t="s">
        <v>429</v>
      </c>
      <c r="E23" s="234">
        <v>41419</v>
      </c>
      <c r="F23" s="239" t="s">
        <v>430</v>
      </c>
      <c r="G23" s="236" t="s">
        <v>431</v>
      </c>
      <c r="H23" s="237" t="s">
        <v>432</v>
      </c>
      <c r="I23" s="236" t="s">
        <v>303</v>
      </c>
    </row>
    <row r="24" spans="1:9" ht="36.9">
      <c r="A24" s="232" t="s">
        <v>433</v>
      </c>
      <c r="B24" s="238" t="s">
        <v>434</v>
      </c>
      <c r="C24" s="233" t="s">
        <v>435</v>
      </c>
      <c r="D24" s="234" t="s">
        <v>436</v>
      </c>
      <c r="E24" s="234">
        <v>75461</v>
      </c>
      <c r="F24" s="239" t="s">
        <v>437</v>
      </c>
      <c r="G24" s="236" t="s">
        <v>438</v>
      </c>
      <c r="H24" s="237" t="s">
        <v>439</v>
      </c>
      <c r="I24" s="236" t="s">
        <v>318</v>
      </c>
    </row>
    <row r="25" spans="1:9" ht="24.6">
      <c r="A25" s="232" t="s">
        <v>440</v>
      </c>
      <c r="B25" s="238" t="s">
        <v>386</v>
      </c>
      <c r="C25" s="233"/>
      <c r="D25" s="234" t="s">
        <v>387</v>
      </c>
      <c r="E25" s="234" t="s">
        <v>388</v>
      </c>
      <c r="F25" s="239"/>
      <c r="G25" s="236" t="s">
        <v>404</v>
      </c>
      <c r="H25" s="237"/>
      <c r="I25" s="236"/>
    </row>
    <row r="26" spans="1:9" ht="36.9">
      <c r="A26" s="240" t="s">
        <v>441</v>
      </c>
      <c r="B26" s="241" t="s">
        <v>442</v>
      </c>
      <c r="C26" s="242" t="s">
        <v>443</v>
      </c>
      <c r="D26" s="243" t="s">
        <v>444</v>
      </c>
      <c r="E26" s="243">
        <v>40562</v>
      </c>
      <c r="F26" s="248" t="s">
        <v>445</v>
      </c>
      <c r="G26" s="236" t="s">
        <v>446</v>
      </c>
      <c r="H26" s="247" t="s">
        <v>447</v>
      </c>
      <c r="I26" s="236" t="s">
        <v>391</v>
      </c>
    </row>
    <row r="27" spans="1:9">
      <c r="A27" s="232" t="s">
        <v>448</v>
      </c>
      <c r="B27" s="238" t="s">
        <v>449</v>
      </c>
      <c r="C27" s="233" t="s">
        <v>450</v>
      </c>
      <c r="D27" s="234" t="s">
        <v>451</v>
      </c>
      <c r="E27" s="234">
        <v>41467</v>
      </c>
      <c r="F27" s="239" t="s">
        <v>452</v>
      </c>
      <c r="G27" s="236" t="s">
        <v>453</v>
      </c>
      <c r="H27" s="237" t="s">
        <v>454</v>
      </c>
      <c r="I27" s="236" t="s">
        <v>303</v>
      </c>
    </row>
    <row r="28" spans="1:9">
      <c r="A28" s="240" t="s">
        <v>455</v>
      </c>
      <c r="B28" s="241" t="s">
        <v>456</v>
      </c>
      <c r="C28" s="242" t="s">
        <v>457</v>
      </c>
      <c r="D28" s="243" t="s">
        <v>458</v>
      </c>
      <c r="E28" s="243">
        <v>88864</v>
      </c>
      <c r="F28" s="248" t="s">
        <v>459</v>
      </c>
      <c r="G28" s="236" t="s">
        <v>460</v>
      </c>
      <c r="H28" s="247" t="s">
        <v>461</v>
      </c>
      <c r="I28" s="236" t="s">
        <v>303</v>
      </c>
    </row>
    <row r="29" spans="1:9" ht="24.6">
      <c r="A29" s="240" t="s">
        <v>462</v>
      </c>
      <c r="B29" s="241" t="s">
        <v>463</v>
      </c>
      <c r="C29" s="242" t="s">
        <v>464</v>
      </c>
      <c r="D29" s="243" t="s">
        <v>465</v>
      </c>
      <c r="E29" s="243">
        <v>127333</v>
      </c>
      <c r="F29" s="248" t="s">
        <v>466</v>
      </c>
      <c r="G29" s="236" t="s">
        <v>467</v>
      </c>
      <c r="H29" s="247" t="s">
        <v>468</v>
      </c>
      <c r="I29" s="236" t="s">
        <v>398</v>
      </c>
    </row>
    <row r="30" spans="1:9">
      <c r="A30" s="232" t="s">
        <v>469</v>
      </c>
      <c r="B30" s="238" t="s">
        <v>470</v>
      </c>
      <c r="C30" s="233" t="s">
        <v>471</v>
      </c>
      <c r="D30" s="234" t="s">
        <v>472</v>
      </c>
      <c r="E30" s="234">
        <v>42106</v>
      </c>
      <c r="F30" s="239" t="s">
        <v>473</v>
      </c>
      <c r="G30" s="236" t="s">
        <v>474</v>
      </c>
      <c r="H30" s="237" t="s">
        <v>475</v>
      </c>
      <c r="I30" s="236" t="s">
        <v>303</v>
      </c>
    </row>
    <row r="31" spans="1:9" ht="24.6">
      <c r="A31" s="232" t="s">
        <v>476</v>
      </c>
      <c r="B31" s="238" t="s">
        <v>477</v>
      </c>
      <c r="C31" s="233" t="s">
        <v>478</v>
      </c>
      <c r="D31" s="234" t="s">
        <v>479</v>
      </c>
      <c r="E31" s="234">
        <v>70270</v>
      </c>
      <c r="F31" s="235" t="s">
        <v>480</v>
      </c>
      <c r="G31" s="236" t="s">
        <v>481</v>
      </c>
      <c r="H31" s="237" t="s">
        <v>335</v>
      </c>
      <c r="I31" s="236" t="s">
        <v>364</v>
      </c>
    </row>
    <row r="32" spans="1:9" ht="24.6">
      <c r="A32" s="240" t="s">
        <v>299</v>
      </c>
      <c r="B32" s="241" t="s">
        <v>482</v>
      </c>
      <c r="C32" s="242" t="s">
        <v>483</v>
      </c>
      <c r="D32" s="243" t="s">
        <v>484</v>
      </c>
      <c r="E32" s="243" t="s">
        <v>485</v>
      </c>
      <c r="F32" s="248" t="s">
        <v>486</v>
      </c>
      <c r="G32" s="236" t="s">
        <v>487</v>
      </c>
      <c r="H32" s="247" t="s">
        <v>488</v>
      </c>
      <c r="I32" s="236"/>
    </row>
  </sheetData>
  <sheetProtection selectLockedCells="1"/>
  <autoFilter ref="A1:I32" xr:uid="{00000000-0009-0000-0000-000007000000}"/>
  <sortState xmlns:xlrd2="http://schemas.microsoft.com/office/spreadsheetml/2017/richdata2" ref="A2:I34">
    <sortCondition ref="A2:A34"/>
  </sortState>
  <phoneticPr fontId="3" type="noConversion"/>
  <hyperlinks>
    <hyperlink ref="G22" r:id="rId1" xr:uid="{00000000-0004-0000-0700-000000000000}"/>
    <hyperlink ref="G29" r:id="rId2" xr:uid="{00000000-0004-0000-0700-000001000000}"/>
    <hyperlink ref="G18" r:id="rId3" xr:uid="{00000000-0004-0000-0700-000002000000}"/>
    <hyperlink ref="G10" r:id="rId4" xr:uid="{00000000-0004-0000-0700-000004000000}"/>
    <hyperlink ref="G19" r:id="rId5" xr:uid="{00000000-0004-0000-0700-000005000000}"/>
    <hyperlink ref="G21" r:id="rId6" xr:uid="{00000000-0004-0000-0700-000007000000}"/>
    <hyperlink ref="G24" r:id="rId7" xr:uid="{00000000-0004-0000-0700-000008000000}"/>
    <hyperlink ref="G27" r:id="rId8" xr:uid="{00000000-0004-0000-0700-000009000000}"/>
    <hyperlink ref="G15" r:id="rId9" xr:uid="{00000000-0004-0000-0700-00000B000000}"/>
    <hyperlink ref="G30" r:id="rId10" xr:uid="{00000000-0004-0000-0700-00000C000000}"/>
    <hyperlink ref="G12" r:id="rId11" xr:uid="{00000000-0004-0000-0700-00000D000000}"/>
    <hyperlink ref="G5" r:id="rId12" xr:uid="{00000000-0004-0000-0700-00000E000000}"/>
    <hyperlink ref="G31" r:id="rId13" xr:uid="{00000000-0004-0000-0700-00000F000000}"/>
    <hyperlink ref="G11" r:id="rId14" xr:uid="{00000000-0004-0000-0700-000010000000}"/>
    <hyperlink ref="G9" r:id="rId15" xr:uid="{00000000-0004-0000-0700-000011000000}"/>
    <hyperlink ref="G4" r:id="rId16" xr:uid="{00000000-0004-0000-0700-000014000000}"/>
    <hyperlink ref="G13" r:id="rId17" xr:uid="{00000000-0004-0000-0700-000015000000}"/>
    <hyperlink ref="G28" r:id="rId18" xr:uid="{00000000-0004-0000-0700-000016000000}"/>
    <hyperlink ref="G3" r:id="rId19" xr:uid="{00000000-0004-0000-0700-000017000000}"/>
    <hyperlink ref="G23" r:id="rId20" display="zoe@springiton.co.uk;Mail@springiton.co.uk;lex.wilson@outlook.com" xr:uid="{00000000-0004-0000-0700-000018000000}"/>
    <hyperlink ref="G16" r:id="rId21" xr:uid="{00000000-0004-0000-0700-000019000000}"/>
    <hyperlink ref="G25" r:id="rId22" xr:uid="{00000000-0004-0000-0700-00001A000000}"/>
    <hyperlink ref="G6" r:id="rId23" xr:uid="{00000000-0004-0000-0700-00001B000000}"/>
    <hyperlink ref="G7" r:id="rId24" xr:uid="{00000000-0004-0000-0700-00001C000000}"/>
    <hyperlink ref="G8" r:id="rId25" xr:uid="{00000000-0004-0000-0700-00001D000000}"/>
    <hyperlink ref="G14" r:id="rId26" xr:uid="{00000000-0004-0000-0700-00001F000000}"/>
    <hyperlink ref="G32" r:id="rId27" xr:uid="{00000000-0004-0000-0700-000020000000}"/>
    <hyperlink ref="G26" r:id="rId28" xr:uid="{00000000-0004-0000-0700-000021000000}"/>
    <hyperlink ref="G2" r:id="rId29" xr:uid="{D0F81069-D590-4E97-9A9D-39D1356A40CC}"/>
  </hyperlinks>
  <pageMargins left="0.75" right="0.75" top="1" bottom="1" header="0.5" footer="0.5"/>
  <pageSetup paperSize="9" orientation="portrait" horizontalDpi="4294967294" r:id="rId3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22"/>
  <sheetViews>
    <sheetView workbookViewId="0">
      <selection activeCell="G4" sqref="G4:G6"/>
    </sheetView>
  </sheetViews>
  <sheetFormatPr defaultRowHeight="12.3"/>
  <cols>
    <col min="1" max="12" width="16.71875" customWidth="1"/>
  </cols>
  <sheetData>
    <row r="1" spans="1:12" ht="19.8">
      <c r="A1" s="422" t="s">
        <v>247</v>
      </c>
      <c r="B1" s="422"/>
      <c r="C1" s="422"/>
      <c r="D1" s="422"/>
      <c r="E1" s="422"/>
      <c r="F1" s="422"/>
      <c r="G1" s="422"/>
      <c r="H1" s="422"/>
      <c r="I1" s="422"/>
      <c r="J1" s="422"/>
      <c r="K1" s="422"/>
      <c r="L1" s="422"/>
    </row>
    <row r="3" spans="1:12">
      <c r="A3" s="6" t="s">
        <v>21</v>
      </c>
      <c r="B3" s="35" t="s">
        <v>32</v>
      </c>
      <c r="C3" s="13" t="s">
        <v>33</v>
      </c>
      <c r="D3" s="7" t="s">
        <v>27</v>
      </c>
      <c r="E3" s="8" t="s">
        <v>31</v>
      </c>
      <c r="F3" s="12" t="s">
        <v>40</v>
      </c>
      <c r="G3" s="12" t="s">
        <v>40</v>
      </c>
    </row>
    <row r="4" spans="1:12">
      <c r="A4" s="9" t="s">
        <v>22</v>
      </c>
      <c r="B4" s="2" t="s">
        <v>81</v>
      </c>
      <c r="C4" s="15" t="s">
        <v>34</v>
      </c>
      <c r="D4" s="10" t="s">
        <v>28</v>
      </c>
      <c r="E4" s="11" t="s">
        <v>30</v>
      </c>
      <c r="F4" s="14" t="s">
        <v>45</v>
      </c>
      <c r="G4" s="14" t="s">
        <v>45</v>
      </c>
    </row>
    <row r="5" spans="1:12">
      <c r="A5" s="9" t="s">
        <v>23</v>
      </c>
      <c r="B5" s="2" t="s">
        <v>82</v>
      </c>
      <c r="C5" s="15" t="s">
        <v>19</v>
      </c>
      <c r="D5" s="10" t="s">
        <v>29</v>
      </c>
      <c r="E5" s="11" t="s">
        <v>29</v>
      </c>
      <c r="F5" s="14" t="s">
        <v>51</v>
      </c>
      <c r="G5" s="14" t="s">
        <v>51</v>
      </c>
    </row>
    <row r="6" spans="1:12">
      <c r="A6" s="9" t="s">
        <v>24</v>
      </c>
      <c r="B6" s="2" t="s">
        <v>49</v>
      </c>
      <c r="C6" s="15" t="s">
        <v>35</v>
      </c>
      <c r="D6" s="10" t="s">
        <v>30</v>
      </c>
      <c r="F6" s="14"/>
      <c r="G6" s="14" t="s">
        <v>298</v>
      </c>
    </row>
    <row r="7" spans="1:12">
      <c r="A7" s="9" t="s">
        <v>25</v>
      </c>
      <c r="B7" s="2" t="s">
        <v>48</v>
      </c>
      <c r="C7" s="15" t="s">
        <v>36</v>
      </c>
    </row>
    <row r="8" spans="1:12">
      <c r="A8" s="9" t="s">
        <v>26</v>
      </c>
      <c r="B8" s="2" t="s">
        <v>62</v>
      </c>
      <c r="C8" s="15" t="s">
        <v>37</v>
      </c>
    </row>
    <row r="9" spans="1:12">
      <c r="A9" s="19" t="s">
        <v>45</v>
      </c>
      <c r="B9" s="2" t="s">
        <v>63</v>
      </c>
      <c r="C9" s="15" t="s">
        <v>38</v>
      </c>
    </row>
    <row r="10" spans="1:12">
      <c r="A10" s="19" t="s">
        <v>88</v>
      </c>
      <c r="B10" s="2" t="s">
        <v>64</v>
      </c>
      <c r="C10" s="15" t="s">
        <v>39</v>
      </c>
    </row>
    <row r="11" spans="1:12">
      <c r="A11" s="19" t="s">
        <v>87</v>
      </c>
      <c r="B11" s="2" t="s">
        <v>65</v>
      </c>
      <c r="C11" s="15" t="s">
        <v>99</v>
      </c>
    </row>
    <row r="12" spans="1:12">
      <c r="A12" s="19" t="s">
        <v>248</v>
      </c>
      <c r="B12" s="2" t="s">
        <v>66</v>
      </c>
      <c r="C12" s="261" t="s">
        <v>500</v>
      </c>
    </row>
    <row r="13" spans="1:12">
      <c r="A13" s="19" t="s">
        <v>249</v>
      </c>
      <c r="B13" s="2" t="s">
        <v>67</v>
      </c>
      <c r="C13" s="15"/>
    </row>
    <row r="14" spans="1:12">
      <c r="A14" s="19" t="s">
        <v>250</v>
      </c>
      <c r="B14" s="2" t="s">
        <v>68</v>
      </c>
      <c r="C14" s="15"/>
    </row>
    <row r="15" spans="1:12">
      <c r="A15" s="19" t="s">
        <v>251</v>
      </c>
      <c r="B15" s="2" t="s">
        <v>99</v>
      </c>
      <c r="C15" s="15"/>
    </row>
    <row r="16" spans="1:12">
      <c r="A16" s="19" t="s">
        <v>51</v>
      </c>
      <c r="B16" s="2"/>
      <c r="C16" s="15"/>
    </row>
    <row r="17" spans="1:3">
      <c r="A17" s="19" t="s">
        <v>252</v>
      </c>
      <c r="B17" s="2"/>
      <c r="C17" s="15"/>
    </row>
    <row r="18" spans="1:3">
      <c r="A18" s="19" t="s">
        <v>253</v>
      </c>
      <c r="B18" s="2"/>
      <c r="C18" s="15"/>
    </row>
    <row r="19" spans="1:3">
      <c r="A19" s="19" t="s">
        <v>254</v>
      </c>
      <c r="B19" s="2"/>
      <c r="C19" s="15"/>
    </row>
    <row r="20" spans="1:3">
      <c r="A20" s="19" t="s">
        <v>255</v>
      </c>
      <c r="B20" s="2"/>
      <c r="C20" s="15"/>
    </row>
    <row r="22" spans="1:3">
      <c r="A22" s="16"/>
    </row>
  </sheetData>
  <sheetProtection password="DD0D" sheet="1" objects="1" scenarios="1"/>
  <mergeCells count="1">
    <mergeCell ref="A1:L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29</vt:i4>
      </vt:variant>
    </vt:vector>
  </HeadingPairs>
  <TitlesOfParts>
    <vt:vector size="42" baseType="lpstr">
      <vt:lpstr>Readme</vt:lpstr>
      <vt:lpstr>Entries</vt:lpstr>
      <vt:lpstr>Entries DMT</vt:lpstr>
      <vt:lpstr>Entries SYN</vt:lpstr>
      <vt:lpstr>Payment</vt:lpstr>
      <vt:lpstr>Privacy</vt:lpstr>
      <vt:lpstr>Instructions</vt:lpstr>
      <vt:lpstr>Clubs</vt:lpstr>
      <vt:lpstr>ListsAll</vt:lpstr>
      <vt:lpstr>Lists</vt:lpstr>
      <vt:lpstr>ListsDMT</vt:lpstr>
      <vt:lpstr>ListsSYN</vt:lpstr>
      <vt:lpstr>ListsTUM</vt:lpstr>
      <vt:lpstr>ListsDMT!Ages</vt:lpstr>
      <vt:lpstr>ListsTUM!Ages</vt:lpstr>
      <vt:lpstr>Ages</vt:lpstr>
      <vt:lpstr>Clubnames</vt:lpstr>
      <vt:lpstr>Gender</vt:lpstr>
      <vt:lpstr>GenderMix</vt:lpstr>
      <vt:lpstr>Grade</vt:lpstr>
      <vt:lpstr>GradeAges</vt:lpstr>
      <vt:lpstr>GradeAgesDMT</vt:lpstr>
      <vt:lpstr>GradeAgesSYN</vt:lpstr>
      <vt:lpstr>GradeAgesTUM</vt:lpstr>
      <vt:lpstr>GradeDMT</vt:lpstr>
      <vt:lpstr>GradeSYN</vt:lpstr>
      <vt:lpstr>GradeTUM</vt:lpstr>
      <vt:lpstr>Half</vt:lpstr>
      <vt:lpstr>Jobs</vt:lpstr>
      <vt:lpstr>Judges</vt:lpstr>
      <vt:lpstr>Entries!Print_Area</vt:lpstr>
      <vt:lpstr>'Entries DMT'!Print_Area</vt:lpstr>
      <vt:lpstr>'Entries SYN'!Print_Area</vt:lpstr>
      <vt:lpstr>Instructions!Print_Area</vt:lpstr>
      <vt:lpstr>Lists!Print_Area</vt:lpstr>
      <vt:lpstr>ListsDMT!Print_Area</vt:lpstr>
      <vt:lpstr>Payment!Print_Area</vt:lpstr>
      <vt:lpstr>Privacy!Print_Area</vt:lpstr>
      <vt:lpstr>Privacy!Print_Titles</vt:lpstr>
      <vt:lpstr>Teams</vt:lpstr>
      <vt:lpstr>When</vt:lpstr>
      <vt:lpstr>Years</vt:lpstr>
    </vt:vector>
  </TitlesOfParts>
  <Company>Intercede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Edwards</dc:creator>
  <cp:lastModifiedBy>DaveK DaveK</cp:lastModifiedBy>
  <cp:lastPrinted>2026-02-19T10:43:57Z</cp:lastPrinted>
  <dcterms:created xsi:type="dcterms:W3CDTF">2006-11-30T14:34:18Z</dcterms:created>
  <dcterms:modified xsi:type="dcterms:W3CDTF">2026-02-19T13:15:21Z</dcterms:modified>
</cp:coreProperties>
</file>