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aveK\Documents\AAA Desktop Folders 'Pre-Filing'\BTC &amp; ERTC Bits\"/>
    </mc:Choice>
  </mc:AlternateContent>
  <bookViews>
    <workbookView xWindow="0" yWindow="0" windowWidth="23310" windowHeight="9645" tabRatio="796" activeTab="1"/>
  </bookViews>
  <sheets>
    <sheet name="Readme" sheetId="11" r:id="rId1"/>
    <sheet name="Entries" sheetId="1" r:id="rId2"/>
    <sheet name="Entries DMT" sheetId="7" r:id="rId3"/>
    <sheet name="Payment" sheetId="2" r:id="rId4"/>
    <sheet name="Privacy" sheetId="10" r:id="rId5"/>
    <sheet name="Instructions" sheetId="6" r:id="rId6"/>
    <sheet name="Clubs" sheetId="4" r:id="rId7"/>
    <sheet name="Lists" sheetId="3" state="hidden" r:id="rId8"/>
    <sheet name="ListsDMT" sheetId="9" state="hidden" r:id="rId9"/>
  </sheets>
  <externalReferences>
    <externalReference r:id="rId10"/>
  </externalReferences>
  <definedNames>
    <definedName name="Ages" localSheetId="8">ListsDMT!$R$2:$R$80</definedName>
    <definedName name="Ages">Lists!$R$2:$R$80</definedName>
    <definedName name="Clubnames" localSheetId="0">[1]Clubs!$A$2:$A$63</definedName>
    <definedName name="Clubnames">Clubs!$A$2:$A$37</definedName>
    <definedName name="Clubs" localSheetId="6">Clubs!$A$3:$A$37</definedName>
    <definedName name="Gender" localSheetId="8">ListsDMT!$V$14:$V$15</definedName>
    <definedName name="Gender" localSheetId="0">[1]Lists!$V$14:$V$15</definedName>
    <definedName name="Gender">Lists!$V$14:$V$15</definedName>
    <definedName name="Grade" localSheetId="0">[1]Lists!$T$7:$T$21</definedName>
    <definedName name="Grade">Lists!$T$6:$T$21</definedName>
    <definedName name="GradeAges" localSheetId="0">[1]Lists!$A$1:$AF$70</definedName>
    <definedName name="GradeAges">Lists!$A$1:$AF$70</definedName>
    <definedName name="GradeAgesDMT" localSheetId="0">[1]ListsDMT!$A$1:$AF$70</definedName>
    <definedName name="GradeAgesDMT">ListsDMT!$A$1:$AF$70</definedName>
    <definedName name="GradeDMT" localSheetId="0">[1]ListsDMT!$T$6:$T$21</definedName>
    <definedName name="GradeDMT">ListsDMT!$T$6:$T$21</definedName>
    <definedName name="Half" localSheetId="8">ListsDMT!$U$25:$U$26</definedName>
    <definedName name="Half">Lists!$U$25:$U$26</definedName>
    <definedName name="Jobs" localSheetId="8">ListsDMT!$W$5:$W$16</definedName>
    <definedName name="Jobs" localSheetId="0">[1]Lists!$W$5:$W$28</definedName>
    <definedName name="Jobs">Lists!$W$5:$W$16</definedName>
    <definedName name="Judges" localSheetId="8">ListsDMT!$V$20:$V$27</definedName>
    <definedName name="Judges" localSheetId="0">[1]Lists!$V$20:$V$37</definedName>
    <definedName name="Judges">Lists!$V$20:$V$27</definedName>
    <definedName name="_xlnm.Print_Area" localSheetId="1">Entries!$A$1:$I$119</definedName>
    <definedName name="_xlnm.Print_Area" localSheetId="2">'Entries DMT'!$A$1:$I$117</definedName>
    <definedName name="_xlnm.Print_Area" localSheetId="5">Instructions!$A$1:$B$34</definedName>
    <definedName name="_xlnm.Print_Area" localSheetId="7">Lists!$A$1:$W$80</definedName>
    <definedName name="_xlnm.Print_Area" localSheetId="8">ListsDMT!$A$1:$W$80</definedName>
    <definedName name="_xlnm.Print_Area" localSheetId="3">Payment!$A$1:$H$42</definedName>
    <definedName name="_xlnm.Print_Area" localSheetId="4">Privacy!$A$1:$E$35</definedName>
    <definedName name="_xlnm.Print_Titles" localSheetId="4">Privacy!$1:$1</definedName>
    <definedName name="Teams" localSheetId="8">ListsDMT!$V$5:$V$12</definedName>
    <definedName name="Teams" localSheetId="0">[1]Lists!$V$5:$V$12</definedName>
    <definedName name="Teams">Lists!$V$5:$V$12</definedName>
    <definedName name="When" localSheetId="8">ListsDMT!$U$20:$U$22</definedName>
    <definedName name="When" localSheetId="0">[1]Lists!$U$20:$U$22</definedName>
    <definedName name="When">Lists!$U$20:$U$22</definedName>
    <definedName name="Years">Lists!$Y$2:$Y$60</definedName>
  </definedNames>
  <calcPr calcId="152511"/>
</workbook>
</file>

<file path=xl/calcChain.xml><?xml version="1.0" encoding="utf-8"?>
<calcChain xmlns="http://schemas.openxmlformats.org/spreadsheetml/2006/main">
  <c r="C5" i="7" l="1"/>
  <c r="A3" i="7" l="1"/>
  <c r="A3" i="1"/>
  <c r="G4" i="2" l="1"/>
  <c r="B4" i="2"/>
  <c r="G5" i="7"/>
  <c r="G4" i="7"/>
  <c r="H45" i="7"/>
  <c r="H51" i="7"/>
  <c r="H107" i="7"/>
  <c r="H51" i="1"/>
  <c r="H48" i="7"/>
  <c r="H82" i="1"/>
  <c r="H96" i="1"/>
  <c r="H30" i="1"/>
  <c r="H102" i="7"/>
  <c r="H92" i="7"/>
  <c r="H110" i="7"/>
  <c r="H17" i="1"/>
  <c r="H83" i="7"/>
  <c r="H60" i="1"/>
  <c r="H59" i="7"/>
  <c r="H24" i="7"/>
  <c r="H86" i="1"/>
  <c r="H29" i="7"/>
  <c r="H112" i="1"/>
  <c r="H111" i="1"/>
  <c r="H66" i="7"/>
  <c r="H74" i="7"/>
  <c r="H61" i="1"/>
  <c r="H39" i="1"/>
  <c r="H85" i="7"/>
  <c r="H86" i="7"/>
  <c r="H95" i="1"/>
  <c r="H119" i="1"/>
  <c r="H29" i="1"/>
  <c r="H88" i="7"/>
  <c r="H33" i="7"/>
  <c r="H81" i="1"/>
  <c r="H115" i="7"/>
  <c r="H93" i="1"/>
  <c r="H60" i="7"/>
  <c r="H108" i="7"/>
  <c r="H81" i="7"/>
  <c r="H31" i="1"/>
  <c r="H73" i="7"/>
  <c r="H104" i="7"/>
  <c r="H117" i="7"/>
  <c r="H70" i="7"/>
  <c r="H47" i="1"/>
  <c r="H95" i="7"/>
  <c r="H25" i="1"/>
  <c r="H72" i="7"/>
  <c r="H22" i="7"/>
  <c r="H89" i="1"/>
  <c r="H68" i="1"/>
  <c r="H103" i="1"/>
  <c r="H93" i="7"/>
  <c r="H37" i="1"/>
  <c r="H33" i="1"/>
  <c r="H106" i="1"/>
  <c r="H24" i="1"/>
  <c r="H87" i="7"/>
  <c r="H41" i="1"/>
  <c r="H52" i="7"/>
  <c r="H22" i="1"/>
  <c r="H18" i="1"/>
  <c r="H90" i="1"/>
  <c r="H49" i="1"/>
  <c r="H85" i="1"/>
  <c r="H99" i="7"/>
  <c r="H100" i="7"/>
  <c r="H62" i="7"/>
  <c r="H16" i="7"/>
  <c r="H13" i="7"/>
  <c r="H71" i="7"/>
  <c r="H61" i="7"/>
  <c r="H72" i="1"/>
  <c r="H52" i="1"/>
  <c r="H56" i="7"/>
  <c r="H78" i="1"/>
  <c r="H91" i="7"/>
  <c r="H98" i="1"/>
  <c r="H94" i="7"/>
  <c r="H68" i="7"/>
  <c r="H58" i="1"/>
  <c r="H84" i="7"/>
  <c r="H19" i="7"/>
  <c r="H12" i="1"/>
  <c r="H36" i="7"/>
  <c r="H98" i="7"/>
  <c r="H108" i="1"/>
  <c r="H110" i="1"/>
  <c r="H42" i="7"/>
  <c r="H40" i="1"/>
  <c r="H42" i="1"/>
  <c r="H28" i="7"/>
  <c r="H77" i="1"/>
  <c r="H77" i="7"/>
  <c r="H79" i="7"/>
  <c r="H69" i="1"/>
  <c r="H70" i="1"/>
  <c r="H71" i="1"/>
  <c r="H23" i="1"/>
  <c r="H103" i="7"/>
  <c r="H106" i="7"/>
  <c r="H46" i="7"/>
  <c r="H89" i="7"/>
  <c r="H50" i="1"/>
  <c r="H45" i="1"/>
  <c r="H104" i="1"/>
  <c r="H83" i="1"/>
  <c r="H102" i="1"/>
  <c r="H92" i="1"/>
  <c r="H32" i="7"/>
  <c r="H117" i="1"/>
  <c r="H46" i="1"/>
  <c r="H17" i="7"/>
  <c r="H113" i="7"/>
  <c r="H59" i="1"/>
  <c r="H114" i="7"/>
  <c r="H18" i="7"/>
  <c r="H23" i="7"/>
  <c r="H66" i="1"/>
  <c r="H58" i="7"/>
  <c r="H49" i="7"/>
  <c r="H16" i="1"/>
  <c r="H57" i="1"/>
  <c r="H94" i="1"/>
  <c r="H97" i="7"/>
  <c r="H31" i="7"/>
  <c r="H28" i="1"/>
  <c r="C6" i="1"/>
  <c r="H107" i="1"/>
  <c r="H41" i="7"/>
  <c r="H55" i="1"/>
  <c r="H67" i="7"/>
  <c r="H65" i="7"/>
  <c r="H82" i="7"/>
  <c r="H78" i="7"/>
  <c r="H90" i="7"/>
  <c r="H25" i="7"/>
  <c r="H57" i="7"/>
  <c r="H84" i="1"/>
  <c r="H116" i="1"/>
  <c r="H69" i="7"/>
  <c r="H114" i="1"/>
  <c r="H115" i="1"/>
  <c r="H113" i="1"/>
  <c r="H65" i="1"/>
  <c r="H50" i="7"/>
  <c r="H99" i="1"/>
  <c r="H118" i="1"/>
  <c r="H91" i="1"/>
  <c r="H109" i="1"/>
  <c r="H73" i="1"/>
  <c r="H12" i="7"/>
  <c r="H13" i="1"/>
  <c r="H74" i="1"/>
  <c r="H38" i="7"/>
  <c r="H39" i="7"/>
  <c r="H19" i="1"/>
  <c r="H101" i="1"/>
  <c r="H105" i="1"/>
  <c r="H109" i="7"/>
  <c r="H116" i="7"/>
  <c r="H80" i="1"/>
  <c r="H105" i="7"/>
  <c r="H111" i="7"/>
  <c r="H79" i="1"/>
  <c r="H56" i="1"/>
  <c r="H55" i="7"/>
  <c r="H40" i="7"/>
  <c r="H48" i="1"/>
  <c r="H62" i="1"/>
  <c r="H36" i="1"/>
  <c r="H97" i="1"/>
  <c r="H112" i="7"/>
  <c r="H96" i="7"/>
  <c r="H101" i="7"/>
  <c r="H80" i="7"/>
  <c r="H38" i="1"/>
  <c r="H67" i="1"/>
  <c r="H32" i="1"/>
  <c r="H30" i="7"/>
  <c r="H47" i="7"/>
  <c r="H37" i="7"/>
  <c r="H100" i="1"/>
  <c r="C6" i="7"/>
  <c r="H88" i="1" l="1"/>
  <c r="E88" i="1"/>
  <c r="A88" i="1"/>
  <c r="H1" i="7" l="1"/>
  <c r="G7" i="2"/>
  <c r="G6" i="2"/>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E4" i="2"/>
  <c r="A4" i="2"/>
  <c r="G3" i="2"/>
  <c r="E3" i="2"/>
  <c r="B3" i="2"/>
  <c r="A3" i="2"/>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C7" i="1"/>
  <c r="G6" i="1"/>
  <c r="C9" i="7"/>
  <c r="G7" i="1"/>
  <c r="C9" i="1"/>
  <c r="G9" i="1"/>
  <c r="G8" i="1"/>
  <c r="G8" i="2" l="1"/>
  <c r="G8" i="7"/>
  <c r="G9" i="7"/>
  <c r="G6" i="7"/>
  <c r="G7" i="7"/>
  <c r="C7" i="7"/>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Please pick the year of birth.
If it is not in the list, please pick the nearest one.</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dates as DD/MM/YYYY 
e.g.    3/11/1996
Using other formats such as 1.12.1992 or 1st Jan 1998 will not usually work!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<sst xmlns="http://schemas.openxmlformats.org/spreadsheetml/2006/main" count="3089" uniqueCount="524">
  <si>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</si>
  <si>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</si>
  <si>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</si>
  <si>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</si>
  <si>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</si>
  <si>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</si>
  <si>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</si>
  <si>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</si>
  <si>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</si>
  <si>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</si>
  <si>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</si>
  <si>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</si>
  <si>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</si>
  <si>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</si>
  <si>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</si>
  <si>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</si>
  <si>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r>
      <t xml:space="preserve">3.   </t>
    </r>
    <r>
      <rPr>
        <sz val="7"/>
        <rFont val="Times New Roman"/>
        <family val="1"/>
      </rPr>
      <t xml:space="preserve"> </t>
    </r>
    <r>
      <rPr>
        <sz val="12"/>
        <rFont val="Arial"/>
        <family val="2"/>
      </rPr>
      <t>Have provided the required number of suitable qualified and experienced officials.</t>
    </r>
  </si>
  <si>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</si>
  <si>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</si>
  <si>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</si>
  <si>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</si>
  <si>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</si>
  <si>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</si>
  <si>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</si>
  <si>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</si>
  <si>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</si>
  <si>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</si>
  <si>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</si>
  <si>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</si>
  <si>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</si>
  <si>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</si>
  <si>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</si>
  <si>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</si>
  <si>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</si>
  <si>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</si>
  <si>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</si>
  <si>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</si>
  <si>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</si>
  <si>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</si>
  <si>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</si>
  <si>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</si>
  <si>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</si>
  <si>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</si>
  <si>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</si>
  <si>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</si>
  <si>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</si>
  <si>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</si>
  <si>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</si>
  <si>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</si>
  <si>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</si>
  <si>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</si>
  <si>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</si>
  <si>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</si>
  <si>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</si>
  <si>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</si>
  <si>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</si>
  <si>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 xml:space="preserve">If you do not fill in the ‘officials’ spaces, the competition organiser has the right to refuse entries listed below that space.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</si>
  <si>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</si>
  <si>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</si>
  <si>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</si>
  <si>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</si>
  <si>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</si>
  <si>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Help!</t>
  </si>
  <si>
    <t>Judge (Nov)</t>
  </si>
  <si>
    <t>Judge (Club)</t>
  </si>
  <si>
    <t>Judge (Cnty)</t>
  </si>
  <si>
    <t>Judge (Rgnl)</t>
  </si>
  <si>
    <t>Judge (Znl)</t>
  </si>
  <si>
    <t>Judge (Ntnl)</t>
  </si>
  <si>
    <t>Judge (Brvt)</t>
  </si>
  <si>
    <t>When you receive each entry, check it and then save a copy in a folder for all of the entries</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</si>
  <si>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</si>
  <si>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</si>
  <si>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</si>
  <si>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</si>
  <si>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</si>
  <si>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</si>
  <si>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</si>
  <si>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</si>
  <si>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</si>
  <si>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</si>
  <si>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</si>
  <si>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</si>
  <si>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Marshall W</t>
  </si>
  <si>
    <t>Marshall C</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</si>
  <si>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</si>
  <si>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</si>
  <si>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</si>
  <si>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</si>
  <si>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</si>
  <si>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</si>
  <si>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</si>
  <si>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</si>
  <si>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</si>
  <si>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</si>
  <si>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</si>
  <si>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</si>
  <si>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</si>
  <si>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</si>
  <si>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</si>
  <si>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r>
      <t xml:space="preserve">2.   </t>
    </r>
    <r>
      <rPr>
        <sz val="7"/>
        <rFont val="Times New Roman"/>
        <family val="1"/>
      </rPr>
      <t xml:space="preserve">  </t>
    </r>
    <r>
      <rPr>
        <sz val="12"/>
        <rFont val="Arial"/>
        <family val="2"/>
      </rPr>
      <t>Be eligible to compete at this grade.</t>
    </r>
  </si>
  <si>
    <t>IT / Admin</t>
  </si>
  <si>
    <t>19+</t>
  </si>
  <si>
    <t>CLB1</t>
  </si>
  <si>
    <t>CLB2</t>
  </si>
  <si>
    <t>NDP1</t>
  </si>
  <si>
    <t>NDP2</t>
  </si>
  <si>
    <t>NDP3</t>
  </si>
  <si>
    <t>NDP4</t>
  </si>
  <si>
    <t>NDP5</t>
  </si>
  <si>
    <t>NDP6</t>
  </si>
  <si>
    <t>17+</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</si>
  <si>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</si>
  <si>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</si>
  <si>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</si>
  <si>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</si>
  <si>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</si>
  <si>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</si>
  <si>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</si>
  <si>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</si>
  <si>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</si>
  <si>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</si>
  <si>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</si>
  <si>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</si>
  <si>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</si>
  <si>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</si>
  <si>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9-12</t>
  </si>
  <si>
    <t>11-14</t>
  </si>
  <si>
    <t>Grades</t>
  </si>
  <si>
    <t>ALL</t>
  </si>
  <si>
    <t>R1Cat1</t>
  </si>
  <si>
    <t>R1Cat2</t>
  </si>
  <si>
    <t>R2Cat2</t>
  </si>
  <si>
    <t>R3Cat2</t>
  </si>
  <si>
    <t>R3Cat1</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</si>
  <si>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</si>
  <si>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</si>
  <si>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</si>
  <si>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</si>
  <si>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</si>
  <si>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NDP Trampoline Competition Entry Form</t>
  </si>
  <si>
    <t>British Gymnastics NDP Trampolining</t>
  </si>
  <si>
    <t>British Gymnastics NDP DMT</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</si>
  <si>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</si>
  <si>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</si>
  <si>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</si>
  <si>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</si>
  <si>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</si>
  <si>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</si>
  <si>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</si>
  <si>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r>
      <t>1.</t>
    </r>
    <r>
      <rPr>
        <sz val="7"/>
        <rFont val="Times New Roman"/>
        <family val="1"/>
      </rPr>
      <t xml:space="preserve">      </t>
    </r>
    <r>
      <rPr>
        <sz val="12"/>
        <rFont val="Arial"/>
        <family val="2"/>
      </rPr>
      <t>Be at least a fully paid-up 'Bronze' member of British Gymnastics (Silver for NDP Finals).  
Competitors from the Home Nations must comply with the requirements of their governing body.</t>
    </r>
  </si>
  <si>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</si>
  <si>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</si>
  <si>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</si>
  <si>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</si>
  <si>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</si>
  <si>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</si>
  <si>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</si>
  <si>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</si>
  <si>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</si>
  <si>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</si>
  <si>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</si>
  <si>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</si>
  <si>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</si>
  <si>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</si>
  <si>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</si>
  <si>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</si>
  <si>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</si>
  <si>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</si>
  <si>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</si>
  <si>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</si>
  <si>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</si>
  <si>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</si>
  <si>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</si>
  <si>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</si>
  <si>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</si>
  <si>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</si>
  <si>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</si>
  <si>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</si>
  <si>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</si>
  <si>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</si>
  <si>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</si>
  <si>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</si>
  <si>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</si>
  <si>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</si>
  <si>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</si>
  <si>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</si>
  <si>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</si>
  <si>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</si>
  <si>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</si>
  <si>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</si>
  <si>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</si>
  <si>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</si>
  <si>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</si>
  <si>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</si>
  <si>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</si>
  <si>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</si>
  <si>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</si>
  <si>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</si>
  <si>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</si>
  <si>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</si>
  <si>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</si>
  <si>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</si>
  <si>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</si>
  <si>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</si>
  <si>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</si>
  <si>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</si>
  <si>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</si>
  <si>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</si>
  <si>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</si>
  <si>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</si>
  <si>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</si>
  <si>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</si>
  <si>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</si>
  <si>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</si>
  <si>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</si>
  <si>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</si>
  <si>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</si>
  <si>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</si>
  <si>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</si>
  <si>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</si>
  <si>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</si>
  <si>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</si>
  <si>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</si>
  <si>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</si>
  <si>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</si>
  <si>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</si>
  <si>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</si>
  <si>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</si>
  <si>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</si>
  <si>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</si>
  <si>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</si>
  <si>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</si>
  <si>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</si>
  <si>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</si>
  <si>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</si>
  <si>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</si>
  <si>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</si>
  <si>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</si>
  <si>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</si>
  <si>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</si>
  <si>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</si>
  <si>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</si>
  <si>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</si>
  <si>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And/or parent or guardian if the subject is under 16 :</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</si>
  <si>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</si>
  <si>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</si>
  <si>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</si>
  <si>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</si>
  <si>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</si>
  <si>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FIGD</t>
  </si>
  <si>
    <t>rev 19.1 11/08/2018</t>
  </si>
  <si>
    <t>DMT - Regional NDP 1 to 6 &amp; FIGD</t>
  </si>
  <si>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</si>
  <si>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</si>
  <si>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</si>
  <si>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</si>
  <si>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</si>
  <si>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</si>
  <si>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</si>
  <si>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Gymnast Attire - BG Code of Points applies to grades NDP 1 and above.  The same competition attire rules apply to R&amp;C</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</si>
  <si>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</si>
  <si>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</si>
  <si>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</si>
  <si>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</si>
  <si>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</si>
  <si>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</si>
  <si>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</si>
  <si>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</si>
  <si>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</si>
  <si>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</si>
  <si>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</si>
  <si>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</si>
  <si>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</si>
  <si>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</si>
  <si>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</si>
  <si>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</si>
  <si>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</si>
  <si>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</si>
  <si>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</si>
  <si>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36 Thornhill Place, Longstanton</t>
  </si>
  <si>
    <t xml:space="preserve">CB24 3EE </t>
  </si>
  <si>
    <t>Helen Winter</t>
  </si>
  <si>
    <t xml:space="preserve">07771 520817 </t>
  </si>
  <si>
    <t>cambournecomets@gmail.com;hwinter71@btinternet.com</t>
  </si>
  <si>
    <t>Black, Silver &amp; Gold</t>
  </si>
  <si>
    <t>Cambs</t>
  </si>
  <si>
    <t>Cambridge Cangaroos</t>
  </si>
  <si>
    <t>16 The Maltings, Station Rd, Newport, Essex</t>
  </si>
  <si>
    <t>CB11 3RN</t>
  </si>
  <si>
    <t>Neil Pike</t>
  </si>
  <si>
    <t>07710 168869</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</si>
  <si>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</si>
  <si>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</si>
  <si>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</si>
  <si>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</si>
  <si>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</si>
  <si>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</si>
  <si>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</si>
  <si>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</si>
  <si>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</si>
  <si>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</si>
  <si>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</si>
  <si>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</si>
  <si>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</si>
  <si>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</si>
  <si>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</si>
  <si>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</si>
  <si>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</si>
  <si>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</si>
  <si>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</si>
  <si>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</si>
  <si>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</si>
  <si>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</si>
  <si>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</si>
  <si>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</si>
  <si>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</si>
  <si>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</si>
  <si>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</si>
  <si>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</si>
  <si>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41 Ashpole Road, Braintree, Essex</t>
  </si>
  <si>
    <t>CM7 5LW</t>
  </si>
  <si>
    <t>Claire Carse</t>
  </si>
  <si>
    <t>01376 324282</t>
  </si>
  <si>
    <t>claire41@talktalk.net;cscillitoe@talktalk.net;dimensionstrampolineclub@hotmail.co.uk;charliemussino@gmail.com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</si>
  <si>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</si>
  <si>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</si>
  <si>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</si>
  <si>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</si>
  <si>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</si>
  <si>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</si>
  <si>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</si>
  <si>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</si>
  <si>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</si>
  <si>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</si>
  <si>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</si>
  <si>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</si>
  <si>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</si>
  <si>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</si>
  <si>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</si>
  <si>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</si>
  <si>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</si>
  <si>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</si>
  <si>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</si>
  <si>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</si>
  <si>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</si>
  <si>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</si>
  <si>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</si>
  <si>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</si>
  <si>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Jenny Newman</t>
  </si>
  <si>
    <t>Herts</t>
  </si>
  <si>
    <t>Hi Tension TC</t>
  </si>
  <si>
    <t>Cumberland House, Colchester Road, Ardleigh.</t>
  </si>
  <si>
    <t>CO7 7NS</t>
  </si>
  <si>
    <t>Clive Salmon</t>
  </si>
  <si>
    <t>07720 425159</t>
  </si>
  <si>
    <t>Black &amp; Red</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</si>
  <si>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</si>
  <si>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</si>
  <si>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</si>
  <si>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</si>
  <si>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</si>
  <si>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</si>
  <si>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</si>
  <si>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</si>
  <si>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</si>
  <si>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</si>
  <si>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</si>
  <si>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19 Lupin Rd, Ipswich.  Suffolk</t>
  </si>
  <si>
    <t>IP2 0NU</t>
  </si>
  <si>
    <t>Nicki Weller</t>
  </si>
  <si>
    <t>07545 576091</t>
  </si>
  <si>
    <t xml:space="preserve">nicki.weller17@gmail.com;trudy.sharman@sky.com;hayleyconstance@btinternet.com;markconstance@btinternet.com
</t>
  </si>
  <si>
    <t>Black/Purple</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</si>
  <si>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</si>
  <si>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</si>
  <si>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</si>
  <si>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</si>
  <si>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</si>
  <si>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</si>
  <si>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</si>
  <si>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</si>
  <si>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</si>
  <si>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</si>
  <si>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</si>
  <si>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</si>
  <si>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</si>
  <si>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</si>
  <si>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</si>
  <si>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</si>
  <si>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</si>
  <si>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</si>
  <si>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</si>
  <si>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</si>
  <si>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</si>
  <si>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</si>
  <si>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</si>
  <si>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</si>
  <si>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</si>
  <si>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</si>
  <si>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</si>
  <si>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</si>
  <si>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</si>
  <si>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</si>
  <si>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</si>
  <si>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</si>
  <si>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</si>
  <si>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</si>
  <si>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</si>
  <si>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</si>
  <si>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</si>
  <si>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</si>
  <si>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</si>
  <si>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</si>
  <si>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</si>
  <si>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</si>
  <si>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</si>
  <si>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</si>
  <si>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</si>
  <si>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</si>
  <si>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</si>
  <si>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zoe@springiton.co.uk;Mail@springiton.co.uk;lex.wilson@outlook.com</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</si>
  <si>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</si>
  <si>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</si>
  <si>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</si>
  <si>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</si>
  <si>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</si>
  <si>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</si>
  <si>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</si>
  <si>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</si>
  <si>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</si>
  <si>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</si>
  <si>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</si>
  <si>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</si>
  <si>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</si>
  <si>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</si>
  <si>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</si>
  <si>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</si>
  <si>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</si>
  <si>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</si>
  <si>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</si>
  <si>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</si>
  <si>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</si>
  <si>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</si>
  <si>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amanda@saltogym.org;claireadam1986@hotmail.com</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</si>
  <si>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</si>
  <si>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</si>
  <si>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</si>
  <si>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</si>
  <si>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</si>
  <si>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</si>
  <si>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</si>
  <si>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</si>
  <si>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</si>
  <si>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</si>
  <si>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</si>
  <si>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</si>
  <si>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</si>
  <si>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</si>
  <si>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</si>
  <si>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</si>
  <si>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Lady Elise Hodges</t>
  </si>
  <si>
    <t>tottastics@aol.com</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</si>
  <si>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</si>
  <si>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</si>
  <si>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</si>
  <si>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</si>
  <si>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</si>
  <si>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</si>
  <si>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</si>
  <si>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</si>
  <si>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</si>
  <si>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</si>
  <si>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</si>
  <si>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</si>
  <si>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</si>
  <si>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</si>
  <si>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</si>
  <si>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 xml:space="preserve">49 Westbury Road, Southend on Sea, Essex </t>
  </si>
  <si>
    <t>SS2 4DW</t>
  </si>
  <si>
    <t>Christine Smyth</t>
  </si>
  <si>
    <t>01702 464861</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</si>
  <si>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</si>
  <si>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</si>
  <si>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</si>
  <si>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</si>
  <si>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</si>
  <si>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</si>
  <si>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</si>
  <si>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</si>
  <si>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</si>
  <si>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</si>
  <si>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</si>
  <si>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</si>
  <si>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</si>
  <si>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</si>
  <si>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emails; separated with semi-colons</t>
  </si>
  <si>
    <t>Your colours</t>
  </si>
  <si>
    <t>28th October 2018</t>
  </si>
  <si>
    <t>Regional NDP 1-6 (And Club Grades)</t>
  </si>
  <si>
    <t>PLEASE MAKE CHEQUES PAYABLE TO ECGA</t>
  </si>
  <si>
    <t>Number of TRA or DMT Entrants :</t>
  </si>
  <si>
    <t>Number of DMT+TRA Entrants :</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</si>
  <si>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</si>
  <si>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r>
      <t xml:space="preserve">4.   </t>
    </r>
    <r>
      <rPr>
        <sz val="7"/>
        <rFont val="Times New Roman"/>
        <family val="1"/>
      </rPr>
      <t xml:space="preserve"> </t>
    </r>
    <r>
      <rPr>
        <sz val="12"/>
        <rFont val="Arial"/>
        <family val="2"/>
      </rPr>
      <t>be affiliated with the Eastern Region (ECGA fee of £2.50 paid for every eligible club member - not just those competing).    This payment is due on the 1st October.</t>
    </r>
  </si>
  <si>
    <r>
      <t xml:space="preserve">3.   </t>
    </r>
    <r>
      <rPr>
        <sz val="7"/>
        <rFont val="Times New Roman"/>
        <family val="1"/>
      </rPr>
      <t xml:space="preserve">  </t>
    </r>
    <r>
      <rPr>
        <sz val="12"/>
        <rFont val="Arial"/>
        <family val="2"/>
      </rPr>
      <t>Be registered with the Eastern Region .</t>
    </r>
  </si>
  <si>
    <t>Enter the names of the competitors, Year of Birth, gender (M or F) and grade (NDP1, NDP2, CLB1 etc).</t>
  </si>
  <si>
    <t>Only print off a hard copy of the Entries and Payment sheets if you are paying by cheque</t>
  </si>
  <si>
    <t>This version of the form is quite resilient to 'pasting' errors.  
If you just paste into the name, year of birth and grade fields you should be ok.</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</si>
  <si>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generally not possible.</t>
  </si>
  <si>
    <t>U15</t>
  </si>
  <si>
    <t>01462 459270</t>
  </si>
  <si>
    <t>SG5 1JB</t>
  </si>
  <si>
    <t>Sports Centre, Hitchin Boys School, Hitchin, Herts</t>
  </si>
  <si>
    <t>clive.salmon@btinternet.com;hitensiontc@btinternet.com;clive.salmon@bt.com;crystelle@crystellemillssmith.co.uk</t>
  </si>
  <si>
    <t xml:space="preserve">
Any queries please contact the below :-
Officials &amp; R&amp;C - Andrew Aistrup - aaistrup@yahoo.co.uk
Disabilities - Sarah Jones -  bouncyamoeba@gmail.com
Everything else - Neil Pike - neil.pike@cangaroos.org
</t>
  </si>
  <si>
    <t xml:space="preserve">No Range and Conditioning for this competition (A separate document would cover this)
Grades and Age Groups (** NO FINALS **):
NDP Trampoline
CLB 1-3 = U9, 9-10, 11-12, 13+
NDP 1-4 = 7-8, 9-10, 11-12, 13+
NDP 5 = 9-10, 11-12, 13-14, 15+
NDP 6 = 11-14, 15-16, 17+
TPD
R3C1, R3C2, R2C1, R2C2, R1C1, R1C2 - U15 and 15+ 
Note that BG Disability forms need to be forwarded to Sarah Jones for validation (bouncyamoeba@gmail.com) if the competitor wishes to qualify for the British Championships. 
DMT
CLB 1-2 = U9, 9-10, 11-12, 13+
NDP 1-4 =  7-8, 9-10, 11-12, 13+
NDP 5 = 9-12, 13-14, 15+
NDP 6 = 11-14, 15-16, 17+
FIGD = 11-14, 15-16, 17+
Note that groups of 1 will be merged with an adjacent group if there is an adjacent group.  Groups of 2 may be merged.  Groups of 3 or more will not. This does not affect qualification places as original age groups are always used for qualification and will be separately shown on the results.
e.g. 7-8 and 9-10 Boys NDP 1 would be merged if there was only one competitor in each to create a U11 group for competition purposes.  However for qualification they would be treated separately.  
</t>
  </si>
  <si>
    <r>
      <rPr>
        <b/>
        <sz val="10"/>
        <rFont val="Arial"/>
        <family val="2"/>
      </rPr>
      <t>ROUTINES</t>
    </r>
    <r>
      <rPr>
        <sz val="10"/>
        <rFont val="Arial"/>
        <family val="2"/>
      </rPr>
      <t xml:space="preserve">: As defined by the Competitions Working Party, detailed in the Competition Handbook  
</t>
    </r>
    <r>
      <rPr>
        <b/>
        <sz val="10"/>
        <rFont val="Arial"/>
        <family val="2"/>
      </rPr>
      <t xml:space="preserve">R&amp;C : </t>
    </r>
    <r>
      <rPr>
        <sz val="10"/>
        <rFont val="Arial"/>
        <family val="2"/>
      </rPr>
      <t>Not running at this competition</t>
    </r>
  </si>
  <si>
    <r>
      <rPr>
        <b/>
        <sz val="10"/>
        <rFont val="Arial"/>
        <family val="2"/>
      </rPr>
      <t>QUALIFICATION</t>
    </r>
    <r>
      <rPr>
        <sz val="10"/>
        <rFont val="Arial"/>
        <family val="2"/>
      </rPr>
      <t>: Is only required for the Semi-Finals.  A separate document will provide detail on qualification beyond the March 2019 competition  You can also check the BG Competition Handbook.</t>
    </r>
  </si>
  <si>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</si>
  <si>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</si>
  <si>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hbssports@hitchinboys.co.uk;HBSRevolutions@hitchinboys.co.uk</t>
  </si>
  <si>
    <t>Colchester Leisure World, Cowdray Ave, Colchester CO1 1YH</t>
  </si>
  <si>
    <r>
      <t xml:space="preserve">2018-19 EASTERN REGION NDP Trampoline &amp; NDP COMPETITION
Sunday 27th January 2019
CLOSING DATE: </t>
    </r>
    <r>
      <rPr>
        <sz val="10"/>
        <color rgb="FFFF0000"/>
        <rFont val="Arial"/>
        <family val="2"/>
      </rPr>
      <t>Saturday 5th January 2019</t>
    </r>
    <r>
      <rPr>
        <sz val="10"/>
        <rFont val="Arial"/>
        <family val="2"/>
      </rPr>
      <t xml:space="preserve">
ENTRY FEE: £15.00 per individual, no cost for teams.  (£20 if doing both TRA and DMT)
VENUE: Colchester Leisure World, Cowdray Ave, Colchester CO1 1YH
TIME: tbd on programme
COMPETITION WELFARE OFFICERS : 
Neil Pike (07710 168869)
Dave Kingaby (07712 877310)
Karly Good (07711 903611) (Not at this competition)
Competition Code of Conduct : http://trampoline-east.org/competitions/code-of-conduct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</si>
</sst>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809]General"/>
  </numFmts>
  <fonts count="56">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sz val="10"/>
      <color theme="0" tint="-4.9989318521683403E-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sz val="10"/>
      <color rgb="FFFF0000"/>
      <name val="Arial"/>
      <family val="2"/>
    </font>
    <font>
      <u/>
      <sz val="10"/>
      <color theme="10"/>
      <name val="Arial"/>
    </font>
    <font>
      <sz val="10"/>
      <name val="Tahoma"/>
      <family val="2"/>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DE9AD6"/>
        <bgColor indexed="64"/>
      </patternFill>
    </fill>
    <fill>
      <patternFill patternType="solid">
        <fgColor rgb="FFAD88F8"/>
        <bgColor indexed="64"/>
      </patternFill>
    </fill>
    <fill>
      <patternFill patternType="solid">
        <fgColor rgb="FFFF0000"/>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166" fontId="44" fillId="0" borderId="0" applyBorder="0" applyProtection="0"/>
    <xf numFmtId="0" fontId="10" fillId="0" borderId="0"/>
    <xf numFmtId="0" fontId="54" fillId="0" borderId="0" applyNumberFormat="0" applyFill="0" applyBorder="0" applyAlignment="0" applyProtection="0"/>
  </cellStyleXfs>
  <cellXfs count="335">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0" fillId="0" borderId="1" xfId="0" applyFill="1" applyBorder="1" applyAlignment="1" applyProtection="1">
      <alignment horizontal="left" vertical="top" wrapText="1"/>
      <protection locked="0"/>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2"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11" fillId="0" borderId="0" xfId="0" applyFont="1" applyBorder="1" applyAlignment="1">
      <alignment vertical="top" wrapText="1"/>
    </xf>
    <xf numFmtId="0" fontId="18" fillId="0" borderId="0" xfId="0" applyFont="1" applyBorder="1" applyAlignment="1">
      <alignment vertical="top" wrapText="1"/>
    </xf>
    <xf numFmtId="0" fontId="11" fillId="0" borderId="0" xfId="0" applyFont="1" applyBorder="1" applyAlignment="1">
      <alignment horizontal="left" vertical="top" wrapText="1"/>
    </xf>
    <xf numFmtId="0" fontId="0" fillId="0" borderId="0" xfId="0" applyFill="1" applyAlignment="1">
      <alignment horizontal="left" vertical="top" wrapText="1"/>
    </xf>
    <xf numFmtId="1" fontId="3" fillId="0" borderId="0" xfId="0" applyNumberFormat="1" applyFont="1" applyBorder="1" applyAlignment="1" applyProtection="1">
      <alignment horizontal="right" vertical="top" wrapText="1"/>
      <protection locked="0"/>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3" fillId="0" borderId="0" xfId="0" applyFont="1" applyAlignment="1" applyProtection="1">
      <alignment horizontal="center" vertical="center"/>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35" fillId="0" borderId="0" xfId="0" applyFont="1" applyAlignment="1" applyProtection="1">
      <alignment horizontal="center" vertical="center"/>
    </xf>
    <xf numFmtId="0" fontId="41"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7" fillId="0" borderId="0" xfId="0" applyFont="1" applyAlignment="1">
      <alignment horizontal="left" vertical="top" wrapText="1"/>
    </xf>
    <xf numFmtId="0" fontId="34" fillId="19" borderId="5" xfId="0" applyFont="1" applyFill="1" applyBorder="1" applyAlignment="1" applyProtection="1">
      <alignment horizontal="center" vertical="top" wrapText="1"/>
      <protection locked="0"/>
    </xf>
    <xf numFmtId="0" fontId="34" fillId="19" borderId="4" xfId="0" applyFont="1" applyFill="1" applyBorder="1" applyAlignment="1" applyProtection="1">
      <alignment horizontal="center" vertical="top" wrapText="1"/>
      <protection locked="0"/>
    </xf>
    <xf numFmtId="0" fontId="34" fillId="19" borderId="2" xfId="0" applyFont="1" applyFill="1" applyBorder="1" applyAlignment="1" applyProtection="1">
      <alignment vertical="top" wrapText="1"/>
    </xf>
    <xf numFmtId="0" fontId="34" fillId="19" borderId="11" xfId="0" applyFont="1" applyFill="1" applyBorder="1" applyAlignment="1" applyProtection="1">
      <alignment vertical="top" wrapText="1"/>
    </xf>
    <xf numFmtId="0" fontId="34" fillId="19" borderId="9" xfId="0" applyFont="1" applyFill="1" applyBorder="1" applyAlignment="1" applyProtection="1">
      <alignment horizontal="center" vertical="top" wrapText="1"/>
    </xf>
    <xf numFmtId="0" fontId="34" fillId="19" borderId="4" xfId="0" applyFont="1" applyFill="1" applyBorder="1" applyAlignment="1" applyProtection="1">
      <alignment horizontal="center" vertical="top" wrapText="1"/>
    </xf>
    <xf numFmtId="0" fontId="34" fillId="19" borderId="12" xfId="0" applyFont="1" applyFill="1" applyBorder="1" applyAlignment="1" applyProtection="1">
      <alignment horizontal="center" vertical="top" wrapText="1"/>
    </xf>
    <xf numFmtId="0" fontId="36" fillId="19" borderId="4" xfId="0" applyFont="1" applyFill="1" applyBorder="1" applyAlignment="1" applyProtection="1">
      <alignment horizontal="center" vertical="center" wrapText="1"/>
      <protection locked="0"/>
    </xf>
    <xf numFmtId="0" fontId="3" fillId="19" borderId="9" xfId="0" applyFont="1" applyFill="1" applyBorder="1" applyAlignment="1" applyProtection="1">
      <alignment horizontal="right" vertical="top" wrapText="1"/>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36" fillId="20" borderId="4"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righ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0" fillId="0" borderId="0" xfId="0" applyAlignment="1">
      <alignment vertical="top"/>
    </xf>
    <xf numFmtId="0" fontId="2" fillId="0" borderId="0" xfId="0" applyFont="1" applyAlignment="1">
      <alignment vertical="top"/>
    </xf>
    <xf numFmtId="1" fontId="3" fillId="0" borderId="15" xfId="0" applyNumberFormat="1" applyFont="1" applyFill="1" applyBorder="1" applyAlignment="1" applyProtection="1">
      <alignment horizontal="center" vertical="top"/>
    </xf>
    <xf numFmtId="164" fontId="3" fillId="0" borderId="15" xfId="0" applyNumberFormat="1" applyFont="1" applyFill="1" applyBorder="1" applyAlignment="1" applyProtection="1">
      <alignment horizontal="center"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 fontId="3" fillId="0" borderId="0" xfId="0" applyNumberFormat="1" applyFont="1" applyFill="1" applyBorder="1" applyAlignment="1" applyProtection="1">
      <alignment horizontal="center" vertical="top"/>
    </xf>
    <xf numFmtId="164" fontId="3" fillId="0" borderId="0" xfId="0" applyNumberFormat="1" applyFont="1" applyFill="1" applyBorder="1" applyAlignment="1" applyProtection="1">
      <alignment horizontal="center" vertical="top"/>
    </xf>
    <xf numFmtId="0" fontId="3" fillId="0" borderId="0" xfId="0" applyFont="1" applyBorder="1" applyAlignment="1">
      <alignment horizontal="justify"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0" fillId="0" borderId="0" xfId="0" applyFill="1" applyAlignment="1">
      <alignment vertical="top"/>
    </xf>
    <xf numFmtId="0" fontId="23" fillId="0" borderId="0" xfId="0" applyFont="1" applyAlignment="1">
      <alignment vertical="top"/>
    </xf>
    <xf numFmtId="0" fontId="3" fillId="0" borderId="0" xfId="0" applyFont="1" applyAlignment="1">
      <alignment horizontal="left" vertical="top" wrapText="1"/>
    </xf>
    <xf numFmtId="0" fontId="5"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horizontal="right" vertical="top" wrapText="1"/>
    </xf>
    <xf numFmtId="0" fontId="3" fillId="0" borderId="0" xfId="0" applyFont="1" applyAlignment="1">
      <alignment vertical="top" wrapText="1"/>
    </xf>
    <xf numFmtId="0" fontId="45" fillId="0" borderId="0" xfId="0" applyFont="1" applyAlignment="1">
      <alignment horizontal="left" vertical="top" wrapText="1"/>
    </xf>
    <xf numFmtId="0" fontId="45" fillId="0" borderId="0" xfId="0" applyFont="1" applyAlignment="1">
      <alignment vertical="top"/>
    </xf>
    <xf numFmtId="0" fontId="0" fillId="0" borderId="0" xfId="0" applyAlignment="1">
      <alignment horizontal="center" vertical="center"/>
    </xf>
    <xf numFmtId="0" fontId="46" fillId="0" borderId="0" xfId="0" applyFont="1" applyAlignment="1">
      <alignment horizontal="center"/>
    </xf>
    <xf numFmtId="0" fontId="0" fillId="0" borderId="0" xfId="0"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6" fillId="0" borderId="23" xfId="0" applyFont="1" applyBorder="1" applyAlignment="1">
      <alignment horizontal="center" vertical="center" wrapText="1"/>
    </xf>
    <xf numFmtId="0" fontId="47" fillId="0" borderId="0" xfId="0" applyFont="1" applyAlignment="1">
      <alignment horizontal="right" vertical="center" wrapText="1"/>
    </xf>
    <xf numFmtId="0" fontId="50" fillId="21" borderId="0" xfId="0" applyFont="1" applyFill="1" applyAlignment="1">
      <alignment vertical="center"/>
    </xf>
    <xf numFmtId="0" fontId="51" fillId="21" borderId="0" xfId="0" applyFont="1" applyFill="1" applyAlignment="1">
      <alignment horizontal="right" vertical="center"/>
    </xf>
    <xf numFmtId="0" fontId="47" fillId="0" borderId="0" xfId="0" applyFont="1" applyAlignment="1">
      <alignment horizontal="center" wrapText="1"/>
    </xf>
    <xf numFmtId="0" fontId="1" fillId="0" borderId="0" xfId="0" applyFont="1"/>
    <xf numFmtId="0" fontId="1" fillId="0" borderId="0" xfId="0" applyFont="1" applyAlignment="1">
      <alignment wrapText="1"/>
    </xf>
    <xf numFmtId="0" fontId="0" fillId="0" borderId="0" xfId="0" applyAlignment="1">
      <alignment vertical="top"/>
    </xf>
    <xf numFmtId="49" fontId="10" fillId="14" borderId="0" xfId="0" applyNumberFormat="1" applyFont="1" applyFill="1" applyBorder="1" applyAlignment="1" applyProtection="1">
      <alignment horizontal="center" vertical="top"/>
    </xf>
    <xf numFmtId="0" fontId="10" fillId="0" borderId="0" xfId="0" applyFont="1" applyAlignment="1">
      <alignment wrapText="1"/>
    </xf>
    <xf numFmtId="0" fontId="10" fillId="0" borderId="0" xfId="0" applyFont="1"/>
    <xf numFmtId="0" fontId="24" fillId="0" borderId="0" xfId="0" applyFont="1" applyBorder="1" applyAlignment="1" applyProtection="1">
      <alignment horizontal="left"/>
    </xf>
    <xf numFmtId="0" fontId="2" fillId="0" borderId="0" xfId="0" applyFont="1" applyBorder="1" applyAlignment="1" applyProtection="1">
      <alignment horizontal="left"/>
    </xf>
    <xf numFmtId="0" fontId="10" fillId="0" borderId="0" xfId="0" applyFont="1" applyAlignment="1"/>
    <xf numFmtId="0" fontId="14" fillId="3" borderId="3" xfId="0" applyFont="1" applyFill="1" applyBorder="1" applyAlignment="1">
      <alignment wrapText="1"/>
    </xf>
    <xf numFmtId="0" fontId="15" fillId="3" borderId="3" xfId="0" applyFont="1" applyFill="1" applyBorder="1"/>
    <xf numFmtId="0" fontId="15" fillId="3" borderId="3" xfId="0" applyFont="1" applyFill="1" applyBorder="1" applyAlignment="1">
      <alignment horizontal="left" vertical="top" wrapText="1"/>
    </xf>
    <xf numFmtId="0" fontId="10" fillId="3" borderId="3" xfId="2" applyFont="1" applyFill="1" applyBorder="1" applyAlignment="1">
      <alignment vertical="top"/>
    </xf>
    <xf numFmtId="0" fontId="10" fillId="18" borderId="3" xfId="2" applyFont="1" applyFill="1" applyBorder="1" applyAlignment="1">
      <alignment wrapText="1"/>
    </xf>
    <xf numFmtId="0" fontId="10" fillId="18" borderId="3" xfId="2" applyFont="1" applyFill="1" applyBorder="1" applyAlignment="1">
      <alignment vertical="top"/>
    </xf>
    <xf numFmtId="0" fontId="10" fillId="18" borderId="3" xfId="2" applyFont="1" applyFill="1" applyBorder="1" applyAlignment="1" applyProtection="1">
      <alignment horizontal="left" vertical="top"/>
      <protection locked="0"/>
    </xf>
    <xf numFmtId="49" fontId="10" fillId="18" borderId="3" xfId="2" applyNumberFormat="1" applyFont="1" applyFill="1" applyBorder="1" applyAlignment="1" applyProtection="1">
      <alignment horizontal="left" vertical="top" wrapText="1"/>
      <protection locked="0"/>
    </xf>
    <xf numFmtId="49" fontId="54" fillId="3" borderId="3" xfId="3" applyNumberFormat="1" applyFill="1" applyBorder="1" applyAlignment="1" applyProtection="1">
      <alignment horizontal="left" vertical="top" wrapText="1"/>
      <protection locked="0"/>
    </xf>
    <xf numFmtId="0" fontId="10" fillId="3" borderId="3" xfId="2" applyFont="1" applyFill="1" applyBorder="1" applyAlignment="1">
      <alignment horizontal="left" vertical="top"/>
    </xf>
    <xf numFmtId="49" fontId="10" fillId="18" borderId="3" xfId="2" applyNumberFormat="1" applyFont="1" applyFill="1" applyBorder="1" applyAlignment="1" applyProtection="1">
      <alignment horizontal="left" vertical="top"/>
      <protection locked="0"/>
    </xf>
    <xf numFmtId="0" fontId="10" fillId="3" borderId="3" xfId="0" applyFont="1" applyFill="1" applyBorder="1" applyAlignment="1">
      <alignment vertical="top"/>
    </xf>
    <xf numFmtId="0" fontId="10" fillId="18" borderId="3" xfId="0" applyFont="1" applyFill="1" applyBorder="1" applyAlignment="1">
      <alignment wrapText="1"/>
    </xf>
    <xf numFmtId="0" fontId="10" fillId="18" borderId="3" xfId="0" applyFont="1" applyFill="1" applyBorder="1" applyAlignment="1">
      <alignment vertical="top"/>
    </xf>
    <xf numFmtId="0" fontId="10"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10" fillId="18" borderId="3" xfId="0" applyNumberFormat="1" applyFont="1" applyFill="1" applyBorder="1" applyAlignment="1" applyProtection="1">
      <alignment horizontal="left" vertical="top" wrapText="1"/>
      <protection locked="0"/>
    </xf>
    <xf numFmtId="0" fontId="54" fillId="3" borderId="3" xfId="3" applyFill="1" applyBorder="1" applyAlignment="1" applyProtection="1">
      <alignment vertical="top"/>
    </xf>
    <xf numFmtId="0" fontId="10" fillId="3" borderId="3" xfId="0" applyFont="1" applyFill="1" applyBorder="1" applyAlignment="1">
      <alignment horizontal="left" vertical="top"/>
    </xf>
    <xf numFmtId="49" fontId="10" fillId="18" borderId="3" xfId="0" applyNumberFormat="1" applyFont="1" applyFill="1" applyBorder="1" applyAlignment="1" applyProtection="1">
      <alignment horizontal="left" vertical="top"/>
      <protection locked="0"/>
    </xf>
    <xf numFmtId="0" fontId="0" fillId="3" borderId="3" xfId="0" applyFont="1" applyFill="1" applyBorder="1" applyAlignment="1">
      <alignment vertical="top"/>
    </xf>
    <xf numFmtId="0" fontId="0" fillId="18" borderId="3" xfId="0" applyFont="1" applyFill="1" applyBorder="1" applyAlignment="1">
      <alignment wrapText="1"/>
    </xf>
    <xf numFmtId="0" fontId="0" fillId="18" borderId="3" xfId="0" applyFont="1" applyFill="1" applyBorder="1" applyAlignment="1">
      <alignment vertical="top"/>
    </xf>
    <xf numFmtId="0" fontId="0" fillId="18" borderId="3" xfId="0" applyFont="1" applyFill="1" applyBorder="1" applyAlignment="1" applyProtection="1">
      <alignment horizontal="left" vertical="top"/>
      <protection locked="0"/>
    </xf>
    <xf numFmtId="49" fontId="0" fillId="18" borderId="3" xfId="0" applyNumberFormat="1" applyFont="1" applyFill="1" applyBorder="1" applyAlignment="1" applyProtection="1">
      <alignment horizontal="left" vertical="top"/>
      <protection locked="0"/>
    </xf>
    <xf numFmtId="0" fontId="0" fillId="3" borderId="3" xfId="0" applyFont="1" applyFill="1" applyBorder="1" applyAlignment="1">
      <alignment horizontal="left" vertical="top"/>
    </xf>
    <xf numFmtId="0" fontId="55" fillId="3" borderId="3" xfId="2" applyFont="1" applyFill="1" applyBorder="1" applyAlignment="1">
      <alignment vertical="top" wrapText="1"/>
    </xf>
    <xf numFmtId="0" fontId="10" fillId="3" borderId="3" xfId="2" applyFont="1" applyFill="1" applyBorder="1" applyAlignment="1">
      <alignment wrapText="1"/>
    </xf>
    <xf numFmtId="0" fontId="54" fillId="3" borderId="3" xfId="3" applyFill="1" applyBorder="1" applyAlignment="1" applyProtection="1">
      <alignment horizontal="left" vertical="top" wrapText="1"/>
    </xf>
    <xf numFmtId="0" fontId="10" fillId="3" borderId="3" xfId="2" applyFill="1" applyBorder="1" applyAlignment="1">
      <alignment vertical="top"/>
    </xf>
    <xf numFmtId="0" fontId="10" fillId="3" borderId="3" xfId="2" applyFill="1" applyBorder="1" applyAlignment="1">
      <alignment wrapText="1"/>
    </xf>
    <xf numFmtId="0" fontId="10" fillId="3" borderId="3" xfId="2" applyFill="1" applyBorder="1" applyAlignment="1">
      <alignment horizontal="left" vertical="top"/>
    </xf>
    <xf numFmtId="1" fontId="2" fillId="0" borderId="0" xfId="0" applyNumberFormat="1" applyFont="1" applyFill="1" applyAlignment="1">
      <alignment horizontal="center"/>
    </xf>
    <xf numFmtId="1" fontId="0" fillId="0" borderId="0" xfId="0" applyNumberFormat="1" applyFill="1" applyBorder="1" applyAlignment="1" applyProtection="1">
      <alignment horizontal="center" vertical="top"/>
    </xf>
    <xf numFmtId="1" fontId="0" fillId="0" borderId="0" xfId="0" applyNumberFormat="1"/>
    <xf numFmtId="1" fontId="27" fillId="0" borderId="10" xfId="0" applyNumberFormat="1" applyFont="1" applyBorder="1" applyAlignment="1" applyProtection="1">
      <alignment horizontal="center" vertical="top" wrapText="1"/>
      <protection locked="0"/>
    </xf>
    <xf numFmtId="1" fontId="3" fillId="4" borderId="16" xfId="0" applyNumberFormat="1" applyFont="1" applyFill="1" applyBorder="1" applyAlignment="1" applyProtection="1">
      <alignment horizontal="center" vertical="top"/>
      <protection locked="0"/>
    </xf>
    <xf numFmtId="1" fontId="3" fillId="4" borderId="18" xfId="0" applyNumberFormat="1" applyFont="1" applyFill="1" applyBorder="1" applyAlignment="1" applyProtection="1">
      <alignment horizontal="center" vertical="top"/>
      <protection locked="0"/>
    </xf>
    <xf numFmtId="0" fontId="24" fillId="0" borderId="0" xfId="0" applyFont="1" applyBorder="1" applyAlignment="1" applyProtection="1">
      <alignment horizontal="left" wrapText="1"/>
    </xf>
    <xf numFmtId="0" fontId="2" fillId="0" borderId="0" xfId="0" applyFont="1" applyBorder="1" applyAlignment="1" applyProtection="1">
      <alignment horizontal="left"/>
    </xf>
    <xf numFmtId="0" fontId="10" fillId="0" borderId="0" xfId="0" applyFont="1" applyAlignment="1"/>
    <xf numFmtId="0" fontId="11" fillId="20" borderId="8"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3" fillId="20" borderId="9" xfId="0" applyFont="1" applyFill="1" applyBorder="1" applyAlignment="1" applyProtection="1">
      <alignment horizontal="right" vertical="center" wrapText="1"/>
    </xf>
    <xf numFmtId="0" fontId="3" fillId="20" borderId="10" xfId="0" applyFont="1" applyFill="1" applyBorder="1" applyAlignment="1" applyProtection="1">
      <alignment horizontal="right" vertical="center" wrapText="1"/>
    </xf>
    <xf numFmtId="0" fontId="11" fillId="20" borderId="9"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11" fillId="20" borderId="9" xfId="0" applyFont="1" applyFill="1" applyBorder="1" applyAlignment="1" applyProtection="1">
      <alignment horizontal="center" vertical="top" wrapText="1"/>
      <protection locked="0"/>
    </xf>
    <xf numFmtId="0" fontId="11" fillId="20" borderId="10" xfId="0" applyFont="1" applyFill="1" applyBorder="1" applyAlignment="1" applyProtection="1">
      <alignment horizontal="center" vertical="top" wrapText="1"/>
      <protection locked="0"/>
    </xf>
    <xf numFmtId="0" fontId="36" fillId="20" borderId="9" xfId="0" applyFont="1" applyFill="1" applyBorder="1" applyAlignment="1" applyProtection="1">
      <alignment horizontal="center" vertical="center" wrapText="1"/>
      <protection locked="0"/>
    </xf>
    <xf numFmtId="0" fontId="36" fillId="20" borderId="10"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right" vertical="top" wrapText="1"/>
    </xf>
    <xf numFmtId="0" fontId="3" fillId="20" borderId="10" xfId="0" applyFont="1" applyFill="1" applyBorder="1" applyAlignment="1" applyProtection="1">
      <alignment horizontal="right" vertical="top" wrapText="1"/>
    </xf>
    <xf numFmtId="0" fontId="11" fillId="20" borderId="2" xfId="0" applyFont="1" applyFill="1" applyBorder="1" applyAlignment="1" applyProtection="1">
      <alignment horizontal="center" vertical="top" wrapText="1"/>
      <protection locked="0"/>
    </xf>
    <xf numFmtId="0" fontId="3" fillId="20" borderId="2" xfId="0" applyFont="1" applyFill="1" applyBorder="1" applyAlignment="1" applyProtection="1">
      <alignment horizontal="right" vertical="center" wrapText="1"/>
    </xf>
    <xf numFmtId="0" fontId="3" fillId="20" borderId="2" xfId="0" applyFont="1" applyFill="1" applyBorder="1" applyAlignment="1" applyProtection="1">
      <alignment horizontal="right" vertical="top" wrapText="1"/>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7" fillId="0" borderId="7" xfId="0" applyFont="1" applyBorder="1" applyAlignment="1" applyProtection="1">
      <alignment horizontal="left" vertical="top" wrapText="1"/>
    </xf>
    <xf numFmtId="0" fontId="37" fillId="0" borderId="12" xfId="0" applyFont="1" applyBorder="1" applyAlignment="1" applyProtection="1">
      <alignment horizontal="left" vertical="top" wrapText="1"/>
    </xf>
    <xf numFmtId="0" fontId="37" fillId="0" borderId="8" xfId="0" applyFont="1" applyBorder="1" applyAlignment="1" applyProtection="1">
      <alignment horizontal="left" vertical="top" wrapText="1"/>
    </xf>
    <xf numFmtId="0" fontId="37" fillId="0" borderId="11"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7" fillId="12" borderId="9" xfId="0" applyFont="1" applyFill="1" applyBorder="1" applyAlignment="1" applyProtection="1">
      <alignment horizontal="center" vertical="top" wrapText="1"/>
    </xf>
    <xf numFmtId="0" fontId="37" fillId="12" borderId="2" xfId="0" applyFont="1" applyFill="1" applyBorder="1" applyAlignment="1" applyProtection="1">
      <alignment horizontal="center" vertical="top" wrapText="1"/>
    </xf>
    <xf numFmtId="0" fontId="37" fillId="12" borderId="10" xfId="0" applyFont="1" applyFill="1" applyBorder="1" applyAlignment="1" applyProtection="1">
      <alignment horizontal="center" vertical="top" wrapText="1"/>
    </xf>
    <xf numFmtId="0" fontId="38" fillId="12" borderId="9" xfId="0" applyFont="1" applyFill="1" applyBorder="1" applyAlignment="1" applyProtection="1">
      <alignment horizontal="center" vertical="center" wrapText="1" shrinkToFit="1"/>
    </xf>
    <xf numFmtId="0" fontId="38" fillId="12" borderId="2" xfId="0" applyFont="1" applyFill="1" applyBorder="1" applyAlignment="1" applyProtection="1">
      <alignment horizontal="center" vertical="center" wrapText="1" shrinkToFit="1"/>
    </xf>
    <xf numFmtId="0" fontId="38" fillId="12" borderId="10" xfId="0" applyFont="1" applyFill="1" applyBorder="1" applyAlignment="1" applyProtection="1">
      <alignment horizontal="center" vertical="center" wrapText="1" shrinkToFit="1"/>
    </xf>
    <xf numFmtId="0" fontId="37" fillId="0" borderId="9" xfId="0" applyFont="1" applyBorder="1" applyAlignment="1" applyProtection="1">
      <alignment horizontal="left" vertical="top" wrapText="1"/>
    </xf>
    <xf numFmtId="0" fontId="37" fillId="0" borderId="10" xfId="0" applyFont="1" applyBorder="1" applyAlignment="1" applyProtection="1">
      <alignment horizontal="left" vertical="top" wrapText="1"/>
    </xf>
    <xf numFmtId="0" fontId="37" fillId="0" borderId="9" xfId="0" applyFont="1" applyBorder="1" applyAlignment="1" applyProtection="1">
      <alignment vertical="top" wrapText="1"/>
      <protection locked="0"/>
    </xf>
    <xf numFmtId="0" fontId="37" fillId="0" borderId="10" xfId="0" applyFont="1" applyBorder="1" applyAlignment="1" applyProtection="1">
      <alignment vertical="top" wrapText="1"/>
      <protection locked="0"/>
    </xf>
    <xf numFmtId="165" fontId="39" fillId="12" borderId="9" xfId="0" applyNumberFormat="1" applyFont="1" applyFill="1" applyBorder="1" applyAlignment="1" applyProtection="1">
      <alignment horizontal="center" vertical="top" wrapText="1"/>
      <protection locked="0"/>
    </xf>
    <xf numFmtId="165" fontId="39" fillId="12" borderId="2" xfId="0" applyNumberFormat="1" applyFont="1" applyFill="1" applyBorder="1" applyAlignment="1" applyProtection="1">
      <alignment horizontal="center" vertical="top" wrapText="1"/>
      <protection locked="0"/>
    </xf>
    <xf numFmtId="165" fontId="39" fillId="12" borderId="10" xfId="0" applyNumberFormat="1" applyFont="1" applyFill="1" applyBorder="1" applyAlignment="1" applyProtection="1">
      <alignment horizontal="center" vertical="top" wrapText="1"/>
      <protection locked="0"/>
    </xf>
    <xf numFmtId="0" fontId="26" fillId="0" borderId="0" xfId="0" applyFont="1" applyAlignment="1" applyProtection="1">
      <alignment horizontal="right"/>
    </xf>
    <xf numFmtId="0" fontId="39" fillId="0" borderId="9" xfId="0" applyFont="1" applyBorder="1" applyAlignment="1" applyProtection="1">
      <alignment horizontal="left" vertical="top" wrapText="1"/>
    </xf>
    <xf numFmtId="0" fontId="39" fillId="0" borderId="10" xfId="0" applyFont="1" applyBorder="1" applyAlignment="1" applyProtection="1">
      <alignment horizontal="left" vertical="top" wrapText="1"/>
    </xf>
    <xf numFmtId="0" fontId="39" fillId="12" borderId="9" xfId="0" applyFont="1" applyFill="1" applyBorder="1" applyAlignment="1" applyProtection="1">
      <alignment horizontal="center" vertical="top" wrapText="1"/>
      <protection locked="0"/>
    </xf>
    <xf numFmtId="0" fontId="39" fillId="12" borderId="2" xfId="0" applyFont="1" applyFill="1" applyBorder="1" applyAlignment="1" applyProtection="1">
      <alignment horizontal="center" vertical="top" wrapText="1"/>
      <protection locked="0"/>
    </xf>
    <xf numFmtId="0" fontId="39"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40" fillId="20" borderId="0" xfId="0" applyFont="1" applyFill="1" applyAlignment="1" applyProtection="1">
      <alignment horizontal="center"/>
    </xf>
    <xf numFmtId="0" fontId="3" fillId="19" borderId="9" xfId="0" applyFont="1" applyFill="1" applyBorder="1" applyAlignment="1" applyProtection="1">
      <alignment horizontal="right" vertical="center" wrapText="1"/>
    </xf>
    <xf numFmtId="0" fontId="3" fillId="19" borderId="10" xfId="0" applyFont="1" applyFill="1" applyBorder="1" applyAlignment="1" applyProtection="1">
      <alignment horizontal="right" vertical="center" wrapText="1"/>
    </xf>
    <xf numFmtId="0" fontId="36" fillId="19" borderId="9" xfId="0" applyFont="1" applyFill="1" applyBorder="1" applyAlignment="1" applyProtection="1">
      <alignment horizontal="center" vertical="center" wrapText="1"/>
      <protection locked="0"/>
    </xf>
    <xf numFmtId="0" fontId="36" fillId="19" borderId="10" xfId="0" applyFont="1" applyFill="1" applyBorder="1" applyAlignment="1" applyProtection="1">
      <alignment horizontal="center" vertical="center" wrapText="1"/>
      <protection locked="0"/>
    </xf>
    <xf numFmtId="0" fontId="11" fillId="19" borderId="2" xfId="0" applyFont="1" applyFill="1" applyBorder="1" applyAlignment="1" applyProtection="1">
      <alignment horizontal="center" vertical="top" wrapText="1"/>
      <protection locked="0"/>
    </xf>
    <xf numFmtId="0" fontId="11" fillId="19" borderId="10" xfId="0" applyFont="1" applyFill="1" applyBorder="1" applyAlignment="1" applyProtection="1">
      <alignment horizontal="center" vertical="top" wrapText="1"/>
      <protection locked="0"/>
    </xf>
    <xf numFmtId="0" fontId="11" fillId="19" borderId="9" xfId="0" applyFont="1" applyFill="1" applyBorder="1" applyAlignment="1" applyProtection="1">
      <alignment horizontal="center" vertical="top" wrapText="1"/>
    </xf>
    <xf numFmtId="0" fontId="11" fillId="19" borderId="10" xfId="0" applyFont="1" applyFill="1" applyBorder="1" applyAlignment="1" applyProtection="1">
      <alignment horizontal="center" vertical="top" wrapText="1"/>
    </xf>
    <xf numFmtId="0" fontId="3" fillId="19" borderId="2" xfId="0" applyFont="1" applyFill="1" applyBorder="1" applyAlignment="1" applyProtection="1">
      <alignment horizontal="right" vertical="center" wrapText="1"/>
    </xf>
    <xf numFmtId="0" fontId="3" fillId="19" borderId="9" xfId="0" applyFont="1" applyFill="1" applyBorder="1" applyAlignment="1" applyProtection="1">
      <alignment horizontal="right" vertical="top" wrapText="1"/>
    </xf>
    <xf numFmtId="0" fontId="3" fillId="19" borderId="10" xfId="0" applyFont="1" applyFill="1" applyBorder="1" applyAlignment="1" applyProtection="1">
      <alignment horizontal="right" vertical="top" wrapText="1"/>
    </xf>
    <xf numFmtId="0" fontId="11" fillId="19" borderId="8" xfId="0" applyFont="1" applyFill="1" applyBorder="1" applyAlignment="1" applyProtection="1">
      <alignment horizontal="center" vertical="top" wrapText="1"/>
      <protection locked="0"/>
    </xf>
    <xf numFmtId="0" fontId="11" fillId="19" borderId="11" xfId="0" applyFont="1" applyFill="1" applyBorder="1" applyAlignment="1" applyProtection="1">
      <alignment horizontal="center" vertical="top" wrapText="1"/>
      <protection locked="0"/>
    </xf>
    <xf numFmtId="0" fontId="3" fillId="19" borderId="2" xfId="0" applyFont="1" applyFill="1" applyBorder="1" applyAlignment="1" applyProtection="1">
      <alignment horizontal="right" vertical="top" wrapText="1"/>
    </xf>
    <xf numFmtId="0" fontId="11" fillId="19" borderId="9" xfId="0" applyFont="1" applyFill="1" applyBorder="1" applyAlignment="1" applyProtection="1">
      <alignment horizontal="center" vertical="top" wrapText="1"/>
      <protection locked="0"/>
    </xf>
    <xf numFmtId="0" fontId="40" fillId="19" borderId="0" xfId="0" applyFont="1" applyFill="1" applyAlignment="1" applyProtection="1">
      <alignment horizontal="center"/>
    </xf>
    <xf numFmtId="0" fontId="3" fillId="0" borderId="1" xfId="0" applyFont="1" applyFill="1" applyBorder="1" applyAlignment="1" applyProtection="1">
      <alignment horizontal="left" vertical="top" wrapText="1"/>
      <protection locked="0"/>
    </xf>
    <xf numFmtId="0" fontId="5" fillId="0" borderId="0"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right" vertical="top" wrapText="1"/>
    </xf>
    <xf numFmtId="0" fontId="47" fillId="16" borderId="8" xfId="0" applyFont="1" applyFill="1" applyBorder="1" applyAlignment="1">
      <alignment horizontal="center" vertical="center" wrapText="1"/>
    </xf>
    <xf numFmtId="0" fontId="47" fillId="16" borderId="1" xfId="0" applyFont="1" applyFill="1" applyBorder="1" applyAlignment="1">
      <alignment horizontal="center" vertical="center" wrapText="1"/>
    </xf>
    <xf numFmtId="0" fontId="47" fillId="16" borderId="11" xfId="0" applyFont="1" applyFill="1" applyBorder="1" applyAlignment="1">
      <alignment horizontal="center" vertical="center" wrapText="1"/>
    </xf>
    <xf numFmtId="0" fontId="19" fillId="0" borderId="0" xfId="0" applyFont="1" applyAlignment="1">
      <alignment horizontal="center" vertical="top" wrapText="1"/>
    </xf>
    <xf numFmtId="0" fontId="5" fillId="0" borderId="0" xfId="0" applyFont="1" applyAlignment="1">
      <alignment horizontal="justify" vertical="top" wrapText="1"/>
    </xf>
    <xf numFmtId="0" fontId="17" fillId="0" borderId="0" xfId="0" applyFont="1" applyAlignment="1">
      <alignment horizontal="left" vertical="top" wrapText="1"/>
    </xf>
    <xf numFmtId="0" fontId="31" fillId="10" borderId="0" xfId="0" applyFont="1" applyFill="1" applyAlignment="1">
      <alignment horizontal="center" vertical="top" wrapText="1"/>
    </xf>
    <xf numFmtId="0" fontId="3" fillId="16" borderId="21" xfId="0" applyFont="1" applyFill="1" applyBorder="1" applyAlignment="1" applyProtection="1">
      <alignment horizontal="right" vertical="top"/>
    </xf>
    <xf numFmtId="0" fontId="3" fillId="16" borderId="22" xfId="0" applyFont="1" applyFill="1" applyBorder="1" applyAlignment="1" applyProtection="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31" fillId="0" borderId="0" xfId="0" applyFont="1" applyFill="1" applyAlignment="1">
      <alignment horizontal="center" vertical="top" wrapText="1"/>
    </xf>
    <xf numFmtId="0" fontId="0" fillId="0" borderId="0" xfId="0" applyAlignment="1">
      <alignment horizontal="center"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45" fillId="0" borderId="14" xfId="0" applyFont="1" applyBorder="1" applyAlignment="1">
      <alignment horizontal="left" vertical="top" wrapText="1"/>
    </xf>
    <xf numFmtId="0" fontId="45" fillId="0" borderId="0" xfId="0" applyFont="1" applyBorder="1" applyAlignment="1">
      <alignment horizontal="left" vertical="top" wrapText="1"/>
    </xf>
    <xf numFmtId="0" fontId="45" fillId="0" borderId="13" xfId="0"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3" fillId="0" borderId="14" xfId="0" applyFont="1" applyBorder="1" applyAlignment="1">
      <alignment horizontal="right" vertical="top"/>
    </xf>
    <xf numFmtId="0" fontId="3" fillId="0" borderId="0" xfId="0" applyFont="1" applyBorder="1" applyAlignment="1">
      <alignment horizontal="right" vertical="top"/>
    </xf>
    <xf numFmtId="0" fontId="48" fillId="21" borderId="7" xfId="0" applyFont="1" applyFill="1" applyBorder="1" applyAlignment="1">
      <alignment horizontal="center" vertical="top" wrapText="1"/>
    </xf>
    <xf numFmtId="0" fontId="48" fillId="21" borderId="15" xfId="0" applyFont="1" applyFill="1" applyBorder="1" applyAlignment="1">
      <alignment horizontal="center" vertical="top" wrapText="1"/>
    </xf>
    <xf numFmtId="0" fontId="48" fillId="21" borderId="12" xfId="0" applyFont="1" applyFill="1" applyBorder="1" applyAlignment="1">
      <alignment horizontal="center" vertical="top" wrapText="1"/>
    </xf>
    <xf numFmtId="0" fontId="45" fillId="0" borderId="0" xfId="0" applyFont="1" applyAlignment="1">
      <alignment horizontal="left" vertical="center" wrapText="1"/>
    </xf>
    <xf numFmtId="0" fontId="47" fillId="0" borderId="0" xfId="0" applyFont="1" applyAlignment="1">
      <alignment horizontal="center"/>
    </xf>
    <xf numFmtId="0" fontId="47" fillId="0" borderId="0" xfId="0" applyFont="1" applyAlignment="1">
      <alignment horizontal="center" wrapText="1"/>
    </xf>
    <xf numFmtId="0" fontId="0" fillId="0" borderId="24" xfId="0" applyBorder="1" applyAlignment="1">
      <alignment horizontal="center" vertical="center" wrapText="1"/>
    </xf>
    <xf numFmtId="0" fontId="50" fillId="21" borderId="0" xfId="0" applyFont="1" applyFill="1" applyAlignment="1">
      <alignment horizontal="right" vertical="center"/>
    </xf>
    <xf numFmtId="0" fontId="52" fillId="0" borderId="0" xfId="0" applyFont="1" applyAlignment="1">
      <alignment horizontal="left" vertical="center" wrapText="1"/>
    </xf>
    <xf numFmtId="0" fontId="46" fillId="0" borderId="0" xfId="0" applyFont="1" applyAlignment="1">
      <alignment horizontal="left" vertical="center" wrapText="1"/>
    </xf>
    <xf numFmtId="0" fontId="0" fillId="0" borderId="23" xfId="0" applyBorder="1" applyAlignment="1">
      <alignment horizontal="center" vertical="center" wrapText="1"/>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4">
    <cellStyle name="Excel Built-in Normal" xfId="1"/>
    <cellStyle name="Hyperlink" xfId="3" builtinId="8"/>
    <cellStyle name="Normal" xfId="0" builtinId="0"/>
    <cellStyle name="Normal 2" xfId="2"/>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AD88F8"/>
      <color rgb="FFDE9AD6"/>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15</xdr:row>
          <xdr:rowOff>57150</xdr:rowOff>
        </xdr:from>
        <xdr:to>
          <xdr:col>0</xdr:col>
          <xdr:colOff>676275</xdr:colOff>
          <xdr:row>15</xdr:row>
          <xdr:rowOff>419100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xmlns=""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TScore\data\EntryForms\Eastern%20Regional%20NDP%202018-19%20Harlow%20October%2028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Payment"/>
      <sheetName val="Entries"/>
      <sheetName val="Entries DMT"/>
      <sheetName val="Instructions"/>
      <sheetName val="Clubs"/>
      <sheetName val="Lists"/>
      <sheetName val="ListsDMT"/>
    </sheetNames>
    <sheetDataSet>
      <sheetData sheetId="0" refreshError="1"/>
      <sheetData sheetId="1" refreshError="1"/>
      <sheetData sheetId="2" refreshError="1"/>
      <sheetData sheetId="3" refreshError="1"/>
      <sheetData sheetId="4" refreshError="1"/>
      <sheetData sheetId="5">
        <row r="2">
          <cell r="A2" t="str">
            <v>Apex TC</v>
          </cell>
        </row>
        <row r="3">
          <cell r="A3" t="str">
            <v>Brentwood Trampoline Club</v>
          </cell>
        </row>
        <row r="4">
          <cell r="A4" t="str">
            <v>Cambourne Comets</v>
          </cell>
        </row>
        <row r="5">
          <cell r="A5" t="str">
            <v>Cambridge Cangaroos</v>
          </cell>
        </row>
        <row r="6">
          <cell r="A6" t="str">
            <v>Cambridge University Trampoline Club</v>
          </cell>
        </row>
        <row r="7">
          <cell r="A7" t="str">
            <v>Casablanca</v>
          </cell>
        </row>
        <row r="8">
          <cell r="A8" t="str">
            <v>Chelmsford Trampoline Club</v>
          </cell>
        </row>
        <row r="9">
          <cell r="A9" t="str">
            <v>Colchester School of Gymnastics</v>
          </cell>
        </row>
        <row r="10">
          <cell r="A10" t="str">
            <v>Dimensions</v>
          </cell>
        </row>
        <row r="11">
          <cell r="A11" t="str">
            <v>Dragons Trampoline Club</v>
          </cell>
        </row>
        <row r="12">
          <cell r="A12" t="str">
            <v>Fenland Flyers</v>
          </cell>
        </row>
        <row r="13">
          <cell r="A13" t="str">
            <v>Flight TC</v>
          </cell>
        </row>
        <row r="14">
          <cell r="A14" t="str">
            <v>HBS Revolutions</v>
          </cell>
        </row>
        <row r="15">
          <cell r="A15" t="str">
            <v>Hi Tension TC</v>
          </cell>
        </row>
        <row r="16">
          <cell r="A16" t="str">
            <v>High Springers</v>
          </cell>
        </row>
        <row r="17">
          <cell r="A17" t="str">
            <v>Hitchin Salto DMT</v>
          </cell>
        </row>
        <row r="18">
          <cell r="A18" t="str">
            <v>Ipswich Four TC</v>
          </cell>
        </row>
        <row r="19">
          <cell r="A19" t="str">
            <v>Levitation</v>
          </cell>
        </row>
        <row r="20">
          <cell r="A20" t="str">
            <v>Loughton Flyers T. C.</v>
          </cell>
        </row>
        <row r="21">
          <cell r="A21" t="str">
            <v>Marriotts Gymnastics Club</v>
          </cell>
        </row>
        <row r="22">
          <cell r="A22" t="str">
            <v>Mid Suffolk</v>
          </cell>
        </row>
        <row r="23">
          <cell r="A23" t="str">
            <v>Ministry Of Air</v>
          </cell>
        </row>
        <row r="24">
          <cell r="A24" t="str">
            <v>Pegasus Trampoline Club</v>
          </cell>
        </row>
        <row r="25">
          <cell r="A25" t="str">
            <v>Recoil Trampoline Club</v>
          </cell>
        </row>
        <row r="26">
          <cell r="A26" t="str">
            <v>Richard's Trampoline Club</v>
          </cell>
        </row>
        <row r="27">
          <cell r="A27" t="str">
            <v>Rotations</v>
          </cell>
        </row>
        <row r="28">
          <cell r="A28" t="str">
            <v>Run DMT</v>
          </cell>
        </row>
        <row r="29">
          <cell r="A29" t="str">
            <v>Salto Gymnastics Club</v>
          </cell>
        </row>
        <row r="30">
          <cell r="A30" t="str">
            <v>Storm Elite TC</v>
          </cell>
        </row>
        <row r="31">
          <cell r="A31" t="str">
            <v>Team Twisters</v>
          </cell>
        </row>
        <row r="32">
          <cell r="A32" t="str">
            <v>TT Gymnastics</v>
          </cell>
        </row>
        <row r="33">
          <cell r="A33" t="str">
            <v xml:space="preserve">Ultima </v>
          </cell>
        </row>
        <row r="34">
          <cell r="A34" t="str">
            <v>Waveney Gymnastics Club</v>
          </cell>
        </row>
        <row r="35">
          <cell r="A35" t="str">
            <v>Westcliff Trampoline Club</v>
          </cell>
        </row>
        <row r="36">
          <cell r="A36" t="str">
            <v>Wymondham Kangaroos</v>
          </cell>
        </row>
        <row r="37">
          <cell r="A37" t="str">
            <v>Your club</v>
          </cell>
        </row>
      </sheetData>
      <sheetData sheetId="6">
        <row r="1">
          <cell r="A1" t="str">
            <v>PERF</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v>
          </cell>
        </row>
        <row r="6">
          <cell r="A6" t="str">
            <v>-</v>
          </cell>
          <cell r="B6" t="str">
            <v>-</v>
          </cell>
          <cell r="C6" t="str">
            <v>-</v>
          </cell>
          <cell r="D6" t="str">
            <v>7-8</v>
          </cell>
          <cell r="E6" t="str">
            <v>7-8</v>
          </cell>
          <cell r="F6" t="str">
            <v>7-8</v>
          </cell>
          <cell r="G6" t="str">
            <v>7-8</v>
          </cell>
          <cell r="H6" t="str">
            <v>7-8</v>
          </cell>
          <cell r="I6" t="str">
            <v>7-8</v>
          </cell>
          <cell r="J6" t="str">
            <v>7-8</v>
          </cell>
          <cell r="L6" t="str">
            <v>ALL</v>
          </cell>
          <cell r="M6" t="str">
            <v>ALL</v>
          </cell>
          <cell r="N6" t="str">
            <v>ALL</v>
          </cell>
          <cell r="O6" t="str">
            <v>ALL</v>
          </cell>
          <cell r="P6" t="str">
            <v>ALL</v>
          </cell>
          <cell r="Q6" t="str">
            <v>ALL</v>
          </cell>
          <cell r="R6" t="str">
            <v>7-8</v>
          </cell>
          <cell r="S6">
            <v>6</v>
          </cell>
          <cell r="T6" t="str">
            <v>PERF</v>
          </cell>
          <cell r="V6" t="str">
            <v>B</v>
          </cell>
          <cell r="W6" t="str">
            <v>Computer Recorder</v>
          </cell>
        </row>
        <row r="7">
          <cell r="A7" t="str">
            <v>-</v>
          </cell>
          <cell r="B7" t="str">
            <v>-</v>
          </cell>
          <cell r="C7" t="str">
            <v>-</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Manual Recorder</v>
          </cell>
        </row>
        <row r="8">
          <cell r="A8" t="str">
            <v>-</v>
          </cell>
          <cell r="B8" t="str">
            <v>-</v>
          </cell>
          <cell r="C8" t="str">
            <v>-</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Video Recorder</v>
          </cell>
        </row>
        <row r="9">
          <cell r="A9" t="str">
            <v>9-10</v>
          </cell>
          <cell r="B9" t="str">
            <v>-</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Pack-down helpers x2</v>
          </cell>
        </row>
        <row r="10">
          <cell r="A10" t="str">
            <v>9-10</v>
          </cell>
          <cell r="B10" t="str">
            <v>-</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*Optional below this point*</v>
          </cell>
        </row>
        <row r="11">
          <cell r="A11" t="str">
            <v>11-12</v>
          </cell>
          <cell r="B11" t="str">
            <v>11-12</v>
          </cell>
          <cell r="C11" t="str">
            <v>11-12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Execution/HD: Unqualified</v>
          </cell>
        </row>
        <row r="12">
          <cell r="A12" t="str">
            <v>11-12</v>
          </cell>
          <cell r="B12" t="str">
            <v>11-12</v>
          </cell>
          <cell r="C12" t="str">
            <v>11-12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Execution/HD: Club Judge</v>
          </cell>
        </row>
        <row r="13">
          <cell r="A13" t="str">
            <v>13-14</v>
          </cell>
          <cell r="B13" t="str">
            <v>13-14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CLB3</v>
          </cell>
          <cell r="V13" t="str">
            <v>Gender</v>
          </cell>
          <cell r="W13" t="str">
            <v>Execution/HD: County Judge</v>
          </cell>
        </row>
        <row r="14">
          <cell r="A14" t="str">
            <v>13-14</v>
          </cell>
          <cell r="B14" t="str">
            <v>13-14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CLB2</v>
          </cell>
          <cell r="V14" t="str">
            <v>F</v>
          </cell>
          <cell r="W14" t="str">
            <v>Execution/HD: Regional Judge</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CLB1</v>
          </cell>
          <cell r="V15" t="str">
            <v>M</v>
          </cell>
          <cell r="W15" t="str">
            <v>Execution/HD: National Judge</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R1Cat1</v>
          </cell>
          <cell r="W16" t="str">
            <v>Execution/HD: International Judge</v>
          </cell>
        </row>
        <row r="17">
          <cell r="A17" t="str">
            <v>17-18</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17-18</v>
          </cell>
          <cell r="S17">
            <v>17</v>
          </cell>
          <cell r="T17" t="str">
            <v>R1Cat2</v>
          </cell>
          <cell r="W17" t="str">
            <v>Difficulty: Club Judge</v>
          </cell>
        </row>
        <row r="18">
          <cell r="A18" t="str">
            <v>17-18</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17-18</v>
          </cell>
          <cell r="S18">
            <v>18</v>
          </cell>
          <cell r="T18" t="str">
            <v>R2Cat1</v>
          </cell>
          <cell r="W18" t="str">
            <v>Difficulty: County Judge</v>
          </cell>
        </row>
        <row r="19">
          <cell r="A19" t="str">
            <v>19+</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19+</v>
          </cell>
          <cell r="S19">
            <v>19</v>
          </cell>
          <cell r="T19" t="str">
            <v>R2Cat2</v>
          </cell>
          <cell r="U19" t="str">
            <v>When</v>
          </cell>
          <cell r="V19" t="str">
            <v>Judge</v>
          </cell>
          <cell r="W19" t="str">
            <v>Difficulty: Regional Judge</v>
          </cell>
        </row>
        <row r="20">
          <cell r="A20" t="str">
            <v>19+</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19+</v>
          </cell>
          <cell r="S20">
            <v>20</v>
          </cell>
          <cell r="T20" t="str">
            <v>R3Cat1</v>
          </cell>
          <cell r="U20" t="str">
            <v>All Day</v>
          </cell>
          <cell r="V20" t="str">
            <v>Execution/HD: Unqualified</v>
          </cell>
          <cell r="W20" t="str">
            <v>Difficulty: National Judge</v>
          </cell>
        </row>
        <row r="21">
          <cell r="A21" t="str">
            <v>19+</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19+</v>
          </cell>
          <cell r="S21">
            <v>21</v>
          </cell>
          <cell r="T21" t="str">
            <v>R3Cat2</v>
          </cell>
          <cell r="U21" t="str">
            <v>Morning</v>
          </cell>
          <cell r="V21" t="str">
            <v>Execution/HD: Club Judge</v>
          </cell>
          <cell r="W21" t="str">
            <v>Difficulty: International Judge</v>
          </cell>
        </row>
        <row r="22">
          <cell r="A22" t="str">
            <v>19+</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19+</v>
          </cell>
          <cell r="S22">
            <v>22</v>
          </cell>
          <cell r="U22" t="str">
            <v>Afternoon</v>
          </cell>
          <cell r="V22" t="str">
            <v>Execution/HD: County Judge</v>
          </cell>
          <cell r="W22" t="str">
            <v>Chair: Club Judge</v>
          </cell>
        </row>
        <row r="23">
          <cell r="A23" t="str">
            <v>19+</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19+</v>
          </cell>
          <cell r="S23">
            <v>23</v>
          </cell>
          <cell r="V23" t="str">
            <v>Execution/HD: Regional Judge</v>
          </cell>
          <cell r="W23" t="str">
            <v>Chair: County Judge</v>
          </cell>
        </row>
        <row r="24">
          <cell r="A24" t="str">
            <v>19+</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19+</v>
          </cell>
          <cell r="S24">
            <v>24</v>
          </cell>
          <cell r="U24" t="str">
            <v>Half</v>
          </cell>
          <cell r="V24" t="str">
            <v>Execution/HD: National Judge</v>
          </cell>
          <cell r="W24" t="str">
            <v>Chair: Regional Judge</v>
          </cell>
        </row>
        <row r="25">
          <cell r="A25" t="str">
            <v>19+</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19+</v>
          </cell>
          <cell r="S25">
            <v>25</v>
          </cell>
          <cell r="U25" t="str">
            <v>Afternoon</v>
          </cell>
          <cell r="V25" t="str">
            <v>Execution/HD: International Judge</v>
          </cell>
          <cell r="W25" t="str">
            <v>Chair: National Judge</v>
          </cell>
        </row>
        <row r="26">
          <cell r="A26" t="str">
            <v>19+</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19+</v>
          </cell>
          <cell r="S26">
            <v>26</v>
          </cell>
          <cell r="U26" t="str">
            <v>Morning</v>
          </cell>
          <cell r="V26" t="str">
            <v>Difficulty: Club Judge</v>
          </cell>
          <cell r="W26" t="str">
            <v>Chair: International Judge</v>
          </cell>
        </row>
        <row r="27">
          <cell r="A27" t="str">
            <v>19+</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19+</v>
          </cell>
          <cell r="S27">
            <v>27</v>
          </cell>
          <cell r="V27" t="str">
            <v>Difficulty: County Judge</v>
          </cell>
          <cell r="W27" t="str">
            <v>Competition Organiser</v>
          </cell>
        </row>
        <row r="28">
          <cell r="A28" t="str">
            <v>19+</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19+</v>
          </cell>
          <cell r="S28">
            <v>28</v>
          </cell>
          <cell r="V28" t="str">
            <v>Difficulty: Regional Judge</v>
          </cell>
          <cell r="W28" t="str">
            <v>Competition Welfare Officer</v>
          </cell>
        </row>
        <row r="29">
          <cell r="A29" t="str">
            <v>19+</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19+</v>
          </cell>
          <cell r="S29">
            <v>29</v>
          </cell>
          <cell r="V29" t="str">
            <v>Difficulty: National Judge</v>
          </cell>
        </row>
        <row r="30">
          <cell r="A30" t="str">
            <v>19+</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19+</v>
          </cell>
          <cell r="S30">
            <v>30</v>
          </cell>
          <cell r="V30" t="str">
            <v>Difficulty: International Judge</v>
          </cell>
        </row>
        <row r="31">
          <cell r="A31" t="str">
            <v>19+</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19+</v>
          </cell>
          <cell r="S31">
            <v>31</v>
          </cell>
          <cell r="V31" t="str">
            <v>Chair: Club Judge</v>
          </cell>
        </row>
        <row r="32">
          <cell r="A32" t="str">
            <v>19+</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19+</v>
          </cell>
          <cell r="S32">
            <v>32</v>
          </cell>
          <cell r="V32" t="str">
            <v>Chair: County Judge</v>
          </cell>
        </row>
        <row r="33">
          <cell r="A33" t="str">
            <v>19+</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19+</v>
          </cell>
          <cell r="S33">
            <v>33</v>
          </cell>
          <cell r="V33" t="str">
            <v>Chair: Regional Judge</v>
          </cell>
        </row>
        <row r="34">
          <cell r="A34" t="str">
            <v>19+</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19+</v>
          </cell>
          <cell r="S34">
            <v>34</v>
          </cell>
          <cell r="V34" t="str">
            <v>Chair: National Judge</v>
          </cell>
        </row>
        <row r="35">
          <cell r="A35" t="str">
            <v>19+</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19+</v>
          </cell>
          <cell r="S35">
            <v>35</v>
          </cell>
          <cell r="V35" t="str">
            <v>Chair: International Judge</v>
          </cell>
        </row>
        <row r="36">
          <cell r="A36" t="str">
            <v>19+</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19+</v>
          </cell>
          <cell r="S36">
            <v>36</v>
          </cell>
          <cell r="V36" t="str">
            <v>Competition Organiser</v>
          </cell>
        </row>
        <row r="37">
          <cell r="A37" t="str">
            <v>19+</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19+</v>
          </cell>
          <cell r="S37">
            <v>37</v>
          </cell>
          <cell r="V37" t="str">
            <v>Competition Welfare Officer</v>
          </cell>
        </row>
        <row r="38">
          <cell r="A38" t="str">
            <v>19+</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19+</v>
          </cell>
          <cell r="S38">
            <v>38</v>
          </cell>
        </row>
        <row r="39">
          <cell r="A39" t="str">
            <v>19+</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19+</v>
          </cell>
          <cell r="S39">
            <v>39</v>
          </cell>
        </row>
        <row r="40">
          <cell r="A40" t="str">
            <v>19+</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19+</v>
          </cell>
          <cell r="S40">
            <v>40</v>
          </cell>
        </row>
        <row r="41">
          <cell r="A41" t="str">
            <v>19+</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19+</v>
          </cell>
          <cell r="S41">
            <v>41</v>
          </cell>
        </row>
        <row r="42">
          <cell r="A42" t="str">
            <v>19+</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19+</v>
          </cell>
          <cell r="S42">
            <v>42</v>
          </cell>
        </row>
        <row r="43">
          <cell r="A43" t="str">
            <v>19+</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19+</v>
          </cell>
          <cell r="S43">
            <v>43</v>
          </cell>
        </row>
        <row r="44">
          <cell r="A44" t="str">
            <v>19+</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19+</v>
          </cell>
          <cell r="S44">
            <v>44</v>
          </cell>
        </row>
        <row r="45">
          <cell r="A45" t="str">
            <v>19+</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19+</v>
          </cell>
          <cell r="S45">
            <v>45</v>
          </cell>
        </row>
        <row r="46">
          <cell r="A46" t="str">
            <v>19+</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19+</v>
          </cell>
          <cell r="S46">
            <v>46</v>
          </cell>
        </row>
        <row r="47">
          <cell r="A47" t="str">
            <v>19+</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19+</v>
          </cell>
          <cell r="S47">
            <v>47</v>
          </cell>
        </row>
        <row r="48">
          <cell r="A48" t="str">
            <v>19+</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19+</v>
          </cell>
          <cell r="S48">
            <v>48</v>
          </cell>
        </row>
        <row r="49">
          <cell r="A49" t="str">
            <v>19+</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19+</v>
          </cell>
          <cell r="S49">
            <v>49</v>
          </cell>
        </row>
        <row r="50">
          <cell r="A50" t="str">
            <v>19+</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19+</v>
          </cell>
          <cell r="S50">
            <v>50</v>
          </cell>
        </row>
        <row r="51">
          <cell r="A51" t="str">
            <v>19+</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19+</v>
          </cell>
          <cell r="S51">
            <v>51</v>
          </cell>
        </row>
        <row r="52">
          <cell r="A52" t="str">
            <v>19+</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19+</v>
          </cell>
          <cell r="S52">
            <v>52</v>
          </cell>
        </row>
        <row r="53">
          <cell r="A53" t="str">
            <v>19+</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19+</v>
          </cell>
          <cell r="S53">
            <v>53</v>
          </cell>
        </row>
        <row r="54">
          <cell r="A54" t="str">
            <v>19+</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19+</v>
          </cell>
          <cell r="S54">
            <v>54</v>
          </cell>
        </row>
        <row r="55">
          <cell r="A55" t="str">
            <v>19+</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19+</v>
          </cell>
          <cell r="S55">
            <v>55</v>
          </cell>
        </row>
        <row r="56">
          <cell r="A56" t="str">
            <v>19+</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19+</v>
          </cell>
          <cell r="S56">
            <v>56</v>
          </cell>
        </row>
        <row r="57">
          <cell r="A57" t="str">
            <v>19+</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19+</v>
          </cell>
          <cell r="S57">
            <v>57</v>
          </cell>
        </row>
        <row r="58">
          <cell r="A58" t="str">
            <v>19+</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19+</v>
          </cell>
          <cell r="S58">
            <v>58</v>
          </cell>
        </row>
        <row r="59">
          <cell r="A59" t="str">
            <v>19+</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19+</v>
          </cell>
          <cell r="S59">
            <v>59</v>
          </cell>
        </row>
        <row r="60">
          <cell r="A60" t="str">
            <v>19+</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19+</v>
          </cell>
          <cell r="S60">
            <v>60</v>
          </cell>
        </row>
        <row r="61">
          <cell r="A61" t="str">
            <v>19+</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19+</v>
          </cell>
          <cell r="S61">
            <v>61</v>
          </cell>
        </row>
        <row r="62">
          <cell r="A62" t="str">
            <v>19+</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19+</v>
          </cell>
          <cell r="S62">
            <v>62</v>
          </cell>
        </row>
        <row r="63">
          <cell r="A63" t="str">
            <v>19+</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19+</v>
          </cell>
          <cell r="S63">
            <v>63</v>
          </cell>
        </row>
        <row r="64">
          <cell r="A64" t="str">
            <v>19+</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19+</v>
          </cell>
          <cell r="S64">
            <v>64</v>
          </cell>
        </row>
        <row r="65">
          <cell r="A65" t="str">
            <v>19+</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19+</v>
          </cell>
          <cell r="S65">
            <v>65</v>
          </cell>
        </row>
        <row r="66">
          <cell r="A66" t="str">
            <v>19+</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19+</v>
          </cell>
          <cell r="S66">
            <v>66</v>
          </cell>
        </row>
        <row r="67">
          <cell r="A67" t="str">
            <v>19+</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19+</v>
          </cell>
          <cell r="S67">
            <v>67</v>
          </cell>
        </row>
        <row r="68">
          <cell r="A68" t="str">
            <v>19+</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19+</v>
          </cell>
          <cell r="S68">
            <v>68</v>
          </cell>
        </row>
        <row r="69">
          <cell r="A69" t="str">
            <v>19+</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19+</v>
          </cell>
          <cell r="S69">
            <v>69</v>
          </cell>
        </row>
        <row r="70">
          <cell r="A70" t="str">
            <v>19+</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19+</v>
          </cell>
          <cell r="S70">
            <v>70</v>
          </cell>
        </row>
      </sheetData>
      <sheetData sheetId="7">
        <row r="1">
          <cell r="A1" t="str">
            <v>NDP7</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v>
          </cell>
        </row>
        <row r="6">
          <cell r="A6" t="str">
            <v>-</v>
          </cell>
          <cell r="B6" t="str">
            <v>-</v>
          </cell>
          <cell r="C6" t="str">
            <v>-</v>
          </cell>
          <cell r="D6" t="str">
            <v>-</v>
          </cell>
          <cell r="E6" t="str">
            <v>-</v>
          </cell>
          <cell r="F6" t="str">
            <v>-</v>
          </cell>
          <cell r="G6" t="str">
            <v>7-8</v>
          </cell>
          <cell r="H6" t="str">
            <v>7-8</v>
          </cell>
          <cell r="I6" t="str">
            <v>7-8</v>
          </cell>
          <cell r="J6" t="str">
            <v>7-8</v>
          </cell>
          <cell r="L6" t="str">
            <v>-</v>
          </cell>
          <cell r="M6" t="str">
            <v>-</v>
          </cell>
          <cell r="N6" t="str">
            <v>-</v>
          </cell>
          <cell r="O6" t="str">
            <v>-</v>
          </cell>
          <cell r="P6" t="str">
            <v>-</v>
          </cell>
          <cell r="Q6" t="str">
            <v>-</v>
          </cell>
          <cell r="R6" t="str">
            <v>-</v>
          </cell>
          <cell r="S6">
            <v>6</v>
          </cell>
          <cell r="T6" t="str">
            <v>NDP7</v>
          </cell>
          <cell r="V6" t="str">
            <v>B</v>
          </cell>
          <cell r="W6" t="str">
            <v>Computer Recorder</v>
          </cell>
        </row>
        <row r="7">
          <cell r="A7" t="str">
            <v>-</v>
          </cell>
          <cell r="B7" t="str">
            <v>7-8</v>
          </cell>
          <cell r="C7" t="str">
            <v>7-8</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Manual Recorder</v>
          </cell>
        </row>
        <row r="8">
          <cell r="A8" t="str">
            <v>-</v>
          </cell>
          <cell r="B8" t="str">
            <v>7-8</v>
          </cell>
          <cell r="C8" t="str">
            <v>7-8</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Video Recorder</v>
          </cell>
        </row>
        <row r="9">
          <cell r="A9" t="str">
            <v>9-10</v>
          </cell>
          <cell r="B9" t="str">
            <v>9-12</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x2 Set-Down Volunteers</v>
          </cell>
        </row>
        <row r="10">
          <cell r="A10" t="str">
            <v>9-10</v>
          </cell>
          <cell r="B10" t="str">
            <v>9-12</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*Optional below this point*</v>
          </cell>
        </row>
        <row r="11">
          <cell r="A11" t="str">
            <v>11-14</v>
          </cell>
          <cell r="B11" t="str">
            <v>9-12</v>
          </cell>
          <cell r="C11" t="str">
            <v>11-12</v>
          </cell>
          <cell r="D11" t="str">
            <v>11-12</v>
          </cell>
          <cell r="E11" t="str">
            <v>11-12</v>
          </cell>
          <cell r="F11" t="str">
            <v>11-12</v>
          </cell>
          <cell r="G11" t="str">
            <v>11-12</v>
          </cell>
          <cell r="H11" t="str">
            <v>11-12</v>
          </cell>
          <cell r="I11" t="str">
            <v>11-12</v>
          </cell>
          <cell r="J11" t="str">
            <v>-</v>
          </cell>
          <cell r="L11" t="str">
            <v>ALL</v>
          </cell>
          <cell r="M11" t="str">
            <v>ALL</v>
          </cell>
          <cell r="N11" t="str">
            <v>ALL</v>
          </cell>
          <cell r="O11" t="str">
            <v>ALL</v>
          </cell>
          <cell r="P11" t="str">
            <v>ALL</v>
          </cell>
          <cell r="Q11" t="str">
            <v>ALL</v>
          </cell>
          <cell r="R11" t="str">
            <v>11-12</v>
          </cell>
          <cell r="S11">
            <v>11</v>
          </cell>
          <cell r="T11" t="str">
            <v>NDP2</v>
          </cell>
          <cell r="V11" t="str">
            <v>G</v>
          </cell>
          <cell r="W11" t="str">
            <v>Execution: Unqualified</v>
          </cell>
        </row>
        <row r="12">
          <cell r="A12" t="str">
            <v>11-14</v>
          </cell>
          <cell r="B12" t="str">
            <v>9-12</v>
          </cell>
          <cell r="C12" t="str">
            <v>11-12</v>
          </cell>
          <cell r="D12" t="str">
            <v>11-12</v>
          </cell>
          <cell r="E12" t="str">
            <v>11-12</v>
          </cell>
          <cell r="F12" t="str">
            <v>11-12</v>
          </cell>
          <cell r="G12" t="str">
            <v>11-12</v>
          </cell>
          <cell r="H12" t="str">
            <v>11-12</v>
          </cell>
          <cell r="I12" t="str">
            <v>11-12</v>
          </cell>
          <cell r="J12" t="str">
            <v>-</v>
          </cell>
          <cell r="L12" t="str">
            <v>ALL</v>
          </cell>
          <cell r="M12" t="str">
            <v>ALL</v>
          </cell>
          <cell r="N12" t="str">
            <v>ALL</v>
          </cell>
          <cell r="O12" t="str">
            <v>ALL</v>
          </cell>
          <cell r="P12" t="str">
            <v>ALL</v>
          </cell>
          <cell r="Q12" t="str">
            <v>ALL</v>
          </cell>
          <cell r="R12" t="str">
            <v>11-12</v>
          </cell>
          <cell r="S12">
            <v>12</v>
          </cell>
          <cell r="T12" t="str">
            <v>NDP1</v>
          </cell>
          <cell r="V12" t="str">
            <v>H</v>
          </cell>
          <cell r="W12" t="str">
            <v>Execution: Club Judge</v>
          </cell>
        </row>
        <row r="13">
          <cell r="A13" t="str">
            <v>11-14</v>
          </cell>
          <cell r="B13" t="str">
            <v>13-14</v>
          </cell>
          <cell r="C13" t="str">
            <v>13-14</v>
          </cell>
          <cell r="D13" t="str">
            <v>13+</v>
          </cell>
          <cell r="E13" t="str">
            <v>13+</v>
          </cell>
          <cell r="F13" t="str">
            <v>13+</v>
          </cell>
          <cell r="G13" t="str">
            <v>13+</v>
          </cell>
          <cell r="H13" t="str">
            <v>13+</v>
          </cell>
          <cell r="I13" t="str">
            <v>13+</v>
          </cell>
          <cell r="J13" t="str">
            <v>-</v>
          </cell>
          <cell r="L13" t="str">
            <v>ALL</v>
          </cell>
          <cell r="M13" t="str">
            <v>ALL</v>
          </cell>
          <cell r="N13" t="str">
            <v>ALL</v>
          </cell>
          <cell r="O13" t="str">
            <v>ALL</v>
          </cell>
          <cell r="P13" t="str">
            <v>ALL</v>
          </cell>
          <cell r="Q13" t="str">
            <v>ALL</v>
          </cell>
          <cell r="R13" t="str">
            <v>13-14</v>
          </cell>
          <cell r="S13">
            <v>13</v>
          </cell>
          <cell r="T13" t="str">
            <v>CLB2</v>
          </cell>
          <cell r="V13" t="str">
            <v>Gender</v>
          </cell>
          <cell r="W13" t="str">
            <v>Execution: County Judge</v>
          </cell>
        </row>
        <row r="14">
          <cell r="A14" t="str">
            <v>11-14</v>
          </cell>
          <cell r="B14" t="str">
            <v>13-14</v>
          </cell>
          <cell r="C14" t="str">
            <v>13-14</v>
          </cell>
          <cell r="D14" t="str">
            <v>13+</v>
          </cell>
          <cell r="E14" t="str">
            <v>13+</v>
          </cell>
          <cell r="F14" t="str">
            <v>13+</v>
          </cell>
          <cell r="G14" t="str">
            <v>13+</v>
          </cell>
          <cell r="H14" t="str">
            <v>13+</v>
          </cell>
          <cell r="I14" t="str">
            <v>13+</v>
          </cell>
          <cell r="J14" t="str">
            <v>-</v>
          </cell>
          <cell r="L14" t="str">
            <v>ALL</v>
          </cell>
          <cell r="M14" t="str">
            <v>ALL</v>
          </cell>
          <cell r="N14" t="str">
            <v>ALL</v>
          </cell>
          <cell r="O14" t="str">
            <v>ALL</v>
          </cell>
          <cell r="P14" t="str">
            <v>ALL</v>
          </cell>
          <cell r="Q14" t="str">
            <v>ALL</v>
          </cell>
          <cell r="R14" t="str">
            <v>13-14</v>
          </cell>
          <cell r="S14">
            <v>14</v>
          </cell>
          <cell r="T14" t="str">
            <v>CLB1</v>
          </cell>
          <cell r="V14" t="str">
            <v>F</v>
          </cell>
          <cell r="W14" t="str">
            <v>Execution: Regional Judge</v>
          </cell>
        </row>
        <row r="15">
          <cell r="A15" t="str">
            <v>15-16</v>
          </cell>
          <cell r="B15" t="str">
            <v>15-16</v>
          </cell>
          <cell r="C15" t="str">
            <v>15+</v>
          </cell>
          <cell r="D15" t="str">
            <v>13+</v>
          </cell>
          <cell r="E15" t="str">
            <v>13+</v>
          </cell>
          <cell r="F15" t="str">
            <v>13+</v>
          </cell>
          <cell r="G15" t="str">
            <v>13+</v>
          </cell>
          <cell r="H15" t="str">
            <v>13+</v>
          </cell>
          <cell r="I15" t="str">
            <v>13+</v>
          </cell>
          <cell r="J15" t="str">
            <v>-</v>
          </cell>
          <cell r="L15" t="str">
            <v>ALL</v>
          </cell>
          <cell r="M15" t="str">
            <v>ALL</v>
          </cell>
          <cell r="N15" t="str">
            <v>ALL</v>
          </cell>
          <cell r="O15" t="str">
            <v>ALL</v>
          </cell>
          <cell r="P15" t="str">
            <v>ALL</v>
          </cell>
          <cell r="Q15" t="str">
            <v>ALL</v>
          </cell>
          <cell r="R15" t="str">
            <v>15-16</v>
          </cell>
          <cell r="S15">
            <v>15</v>
          </cell>
          <cell r="T15" t="str">
            <v>R1Cat1</v>
          </cell>
          <cell r="V15" t="str">
            <v>M</v>
          </cell>
          <cell r="W15" t="str">
            <v>Execution: National Judge</v>
          </cell>
        </row>
        <row r="16">
          <cell r="A16" t="str">
            <v>15-16</v>
          </cell>
          <cell r="B16" t="str">
            <v>15-16</v>
          </cell>
          <cell r="C16" t="str">
            <v>15+</v>
          </cell>
          <cell r="D16" t="str">
            <v>13+</v>
          </cell>
          <cell r="E16" t="str">
            <v>13+</v>
          </cell>
          <cell r="F16" t="str">
            <v>13+</v>
          </cell>
          <cell r="G16" t="str">
            <v>13+</v>
          </cell>
          <cell r="H16" t="str">
            <v>13+</v>
          </cell>
          <cell r="I16" t="str">
            <v>13+</v>
          </cell>
          <cell r="J16" t="str">
            <v>-</v>
          </cell>
          <cell r="L16" t="str">
            <v>ALL</v>
          </cell>
          <cell r="M16" t="str">
            <v>ALL</v>
          </cell>
          <cell r="N16" t="str">
            <v>ALL</v>
          </cell>
          <cell r="O16" t="str">
            <v>ALL</v>
          </cell>
          <cell r="P16" t="str">
            <v>ALL</v>
          </cell>
          <cell r="Q16" t="str">
            <v>ALL</v>
          </cell>
          <cell r="R16" t="str">
            <v>15-16</v>
          </cell>
          <cell r="S16">
            <v>16</v>
          </cell>
          <cell r="T16" t="str">
            <v>R1Cat2</v>
          </cell>
          <cell r="W16" t="str">
            <v>Execution: International Judge</v>
          </cell>
        </row>
        <row r="17">
          <cell r="A17" t="str">
            <v>17+</v>
          </cell>
          <cell r="B17" t="str">
            <v>17+</v>
          </cell>
          <cell r="C17" t="str">
            <v>15+</v>
          </cell>
          <cell r="D17" t="str">
            <v>13+</v>
          </cell>
          <cell r="E17" t="str">
            <v>13+</v>
          </cell>
          <cell r="F17" t="str">
            <v>13+</v>
          </cell>
          <cell r="G17" t="str">
            <v>13+</v>
          </cell>
          <cell r="H17" t="str">
            <v>13+</v>
          </cell>
          <cell r="I17" t="str">
            <v>13+</v>
          </cell>
          <cell r="J17" t="str">
            <v>-</v>
          </cell>
          <cell r="L17" t="str">
            <v>ALL</v>
          </cell>
          <cell r="M17" t="str">
            <v>ALL</v>
          </cell>
          <cell r="N17" t="str">
            <v>ALL</v>
          </cell>
          <cell r="O17" t="str">
            <v>ALL</v>
          </cell>
          <cell r="P17" t="str">
            <v>ALL</v>
          </cell>
          <cell r="Q17" t="str">
            <v>ALL</v>
          </cell>
          <cell r="R17" t="str">
            <v>17-18</v>
          </cell>
          <cell r="S17">
            <v>17</v>
          </cell>
          <cell r="T17" t="str">
            <v>R2Cat1</v>
          </cell>
          <cell r="W17" t="str">
            <v>Difficulty: Club Judge</v>
          </cell>
        </row>
        <row r="18">
          <cell r="A18" t="str">
            <v>17+</v>
          </cell>
          <cell r="B18" t="str">
            <v>17+</v>
          </cell>
          <cell r="C18" t="str">
            <v>15+</v>
          </cell>
          <cell r="D18" t="str">
            <v>13+</v>
          </cell>
          <cell r="E18" t="str">
            <v>13+</v>
          </cell>
          <cell r="F18" t="str">
            <v>13+</v>
          </cell>
          <cell r="G18" t="str">
            <v>13+</v>
          </cell>
          <cell r="H18" t="str">
            <v>13+</v>
          </cell>
          <cell r="I18" t="str">
            <v>13+</v>
          </cell>
          <cell r="J18" t="str">
            <v>-</v>
          </cell>
          <cell r="L18" t="str">
            <v>ALL</v>
          </cell>
          <cell r="M18" t="str">
            <v>ALL</v>
          </cell>
          <cell r="N18" t="str">
            <v>ALL</v>
          </cell>
          <cell r="O18" t="str">
            <v>ALL</v>
          </cell>
          <cell r="P18" t="str">
            <v>ALL</v>
          </cell>
          <cell r="Q18" t="str">
            <v>ALL</v>
          </cell>
          <cell r="R18" t="str">
            <v>17-18</v>
          </cell>
          <cell r="S18">
            <v>18</v>
          </cell>
          <cell r="T18" t="str">
            <v>R2Cat2</v>
          </cell>
          <cell r="W18" t="str">
            <v>Difficulty: County Judge</v>
          </cell>
        </row>
        <row r="19">
          <cell r="A19" t="str">
            <v>17+</v>
          </cell>
          <cell r="B19" t="str">
            <v>17+</v>
          </cell>
          <cell r="C19" t="str">
            <v>15+</v>
          </cell>
          <cell r="D19" t="str">
            <v>13+</v>
          </cell>
          <cell r="E19" t="str">
            <v>13+</v>
          </cell>
          <cell r="F19" t="str">
            <v>13+</v>
          </cell>
          <cell r="G19" t="str">
            <v>13+</v>
          </cell>
          <cell r="H19" t="str">
            <v>13+</v>
          </cell>
          <cell r="I19" t="str">
            <v>13+</v>
          </cell>
          <cell r="J19" t="str">
            <v>-</v>
          </cell>
          <cell r="L19" t="str">
            <v>ALL</v>
          </cell>
          <cell r="M19" t="str">
            <v>ALL</v>
          </cell>
          <cell r="N19" t="str">
            <v>ALL</v>
          </cell>
          <cell r="O19" t="str">
            <v>ALL</v>
          </cell>
          <cell r="P19" t="str">
            <v>ALL</v>
          </cell>
          <cell r="Q19" t="str">
            <v>ALL</v>
          </cell>
          <cell r="R19" t="str">
            <v>19+</v>
          </cell>
          <cell r="S19">
            <v>19</v>
          </cell>
          <cell r="T19" t="str">
            <v>R3Cat1</v>
          </cell>
          <cell r="U19" t="str">
            <v>When</v>
          </cell>
          <cell r="V19" t="str">
            <v>Judge</v>
          </cell>
          <cell r="W19" t="str">
            <v>Difficulty: Regional Judge</v>
          </cell>
        </row>
        <row r="20">
          <cell r="A20" t="str">
            <v>17+</v>
          </cell>
          <cell r="B20" t="str">
            <v>17+</v>
          </cell>
          <cell r="C20" t="str">
            <v>15+</v>
          </cell>
          <cell r="D20" t="str">
            <v>13+</v>
          </cell>
          <cell r="E20" t="str">
            <v>13+</v>
          </cell>
          <cell r="F20" t="str">
            <v>13+</v>
          </cell>
          <cell r="G20" t="str">
            <v>13+</v>
          </cell>
          <cell r="H20" t="str">
            <v>13+</v>
          </cell>
          <cell r="I20" t="str">
            <v>13+</v>
          </cell>
          <cell r="J20" t="str">
            <v>-</v>
          </cell>
          <cell r="L20" t="str">
            <v>ALL</v>
          </cell>
          <cell r="M20" t="str">
            <v>ALL</v>
          </cell>
          <cell r="N20" t="str">
            <v>ALL</v>
          </cell>
          <cell r="O20" t="str">
            <v>ALL</v>
          </cell>
          <cell r="P20" t="str">
            <v>ALL</v>
          </cell>
          <cell r="Q20" t="str">
            <v>ALL</v>
          </cell>
          <cell r="R20" t="str">
            <v>19+</v>
          </cell>
          <cell r="S20">
            <v>20</v>
          </cell>
          <cell r="T20" t="str">
            <v>R3Cat2</v>
          </cell>
          <cell r="U20" t="str">
            <v>All Day</v>
          </cell>
          <cell r="V20" t="str">
            <v>Execution: Unqualified</v>
          </cell>
          <cell r="W20" t="str">
            <v>Difficulty: National Judge</v>
          </cell>
        </row>
        <row r="21">
          <cell r="A21" t="str">
            <v>17+</v>
          </cell>
          <cell r="B21" t="str">
            <v>17+</v>
          </cell>
          <cell r="C21" t="str">
            <v>15+</v>
          </cell>
          <cell r="D21" t="str">
            <v>13+</v>
          </cell>
          <cell r="E21" t="str">
            <v>13+</v>
          </cell>
          <cell r="F21" t="str">
            <v>13+</v>
          </cell>
          <cell r="G21" t="str">
            <v>13+</v>
          </cell>
          <cell r="H21" t="str">
            <v>13+</v>
          </cell>
          <cell r="I21" t="str">
            <v>13+</v>
          </cell>
          <cell r="J21" t="str">
            <v>-</v>
          </cell>
          <cell r="L21" t="str">
            <v>ALL</v>
          </cell>
          <cell r="M21" t="str">
            <v>ALL</v>
          </cell>
          <cell r="N21" t="str">
            <v>ALL</v>
          </cell>
          <cell r="O21" t="str">
            <v>ALL</v>
          </cell>
          <cell r="P21" t="str">
            <v>ALL</v>
          </cell>
          <cell r="Q21" t="str">
            <v>ALL</v>
          </cell>
          <cell r="R21" t="str">
            <v>19+</v>
          </cell>
          <cell r="S21">
            <v>21</v>
          </cell>
          <cell r="U21" t="str">
            <v>Morning</v>
          </cell>
          <cell r="V21" t="str">
            <v>Execution: Club Judge</v>
          </cell>
          <cell r="W21" t="str">
            <v>Difficulty: International Judge</v>
          </cell>
        </row>
        <row r="22">
          <cell r="A22" t="str">
            <v>17+</v>
          </cell>
          <cell r="B22" t="str">
            <v>17+</v>
          </cell>
          <cell r="C22" t="str">
            <v>15+</v>
          </cell>
          <cell r="D22" t="str">
            <v>13+</v>
          </cell>
          <cell r="E22" t="str">
            <v>13+</v>
          </cell>
          <cell r="F22" t="str">
            <v>13+</v>
          </cell>
          <cell r="G22" t="str">
            <v>13+</v>
          </cell>
          <cell r="H22" t="str">
            <v>13+</v>
          </cell>
          <cell r="I22" t="str">
            <v>13+</v>
          </cell>
          <cell r="J22" t="str">
            <v>-</v>
          </cell>
          <cell r="L22" t="str">
            <v>ALL</v>
          </cell>
          <cell r="M22" t="str">
            <v>ALL</v>
          </cell>
          <cell r="N22" t="str">
            <v>ALL</v>
          </cell>
          <cell r="O22" t="str">
            <v>ALL</v>
          </cell>
          <cell r="P22" t="str">
            <v>ALL</v>
          </cell>
          <cell r="Q22" t="str">
            <v>ALL</v>
          </cell>
          <cell r="R22" t="str">
            <v>19+</v>
          </cell>
          <cell r="S22">
            <v>22</v>
          </cell>
          <cell r="U22" t="str">
            <v>Afternoon</v>
          </cell>
          <cell r="V22" t="str">
            <v>Execution: County Judge</v>
          </cell>
          <cell r="W22" t="str">
            <v>Chair: Club Judge</v>
          </cell>
        </row>
        <row r="23">
          <cell r="A23" t="str">
            <v>17+</v>
          </cell>
          <cell r="B23" t="str">
            <v>17+</v>
          </cell>
          <cell r="C23" t="str">
            <v>15+</v>
          </cell>
          <cell r="D23" t="str">
            <v>13+</v>
          </cell>
          <cell r="E23" t="str">
            <v>13+</v>
          </cell>
          <cell r="F23" t="str">
            <v>13+</v>
          </cell>
          <cell r="G23" t="str">
            <v>13+</v>
          </cell>
          <cell r="H23" t="str">
            <v>13+</v>
          </cell>
          <cell r="I23" t="str">
            <v>13+</v>
          </cell>
          <cell r="J23" t="str">
            <v>-</v>
          </cell>
          <cell r="L23" t="str">
            <v>ALL</v>
          </cell>
          <cell r="M23" t="str">
            <v>ALL</v>
          </cell>
          <cell r="N23" t="str">
            <v>ALL</v>
          </cell>
          <cell r="O23" t="str">
            <v>ALL</v>
          </cell>
          <cell r="P23" t="str">
            <v>ALL</v>
          </cell>
          <cell r="Q23" t="str">
            <v>ALL</v>
          </cell>
          <cell r="R23" t="str">
            <v>19+</v>
          </cell>
          <cell r="S23">
            <v>23</v>
          </cell>
          <cell r="V23" t="str">
            <v>Execution: Regional Judge</v>
          </cell>
          <cell r="W23" t="str">
            <v>Chair: County Judge</v>
          </cell>
        </row>
        <row r="24">
          <cell r="A24" t="str">
            <v>17+</v>
          </cell>
          <cell r="B24" t="str">
            <v>17+</v>
          </cell>
          <cell r="C24" t="str">
            <v>15+</v>
          </cell>
          <cell r="D24" t="str">
            <v>13+</v>
          </cell>
          <cell r="E24" t="str">
            <v>13+</v>
          </cell>
          <cell r="F24" t="str">
            <v>13+</v>
          </cell>
          <cell r="G24" t="str">
            <v>13+</v>
          </cell>
          <cell r="H24" t="str">
            <v>13+</v>
          </cell>
          <cell r="I24" t="str">
            <v>13+</v>
          </cell>
          <cell r="J24" t="str">
            <v>-</v>
          </cell>
          <cell r="L24" t="str">
            <v>ALL</v>
          </cell>
          <cell r="M24" t="str">
            <v>ALL</v>
          </cell>
          <cell r="N24" t="str">
            <v>ALL</v>
          </cell>
          <cell r="O24" t="str">
            <v>ALL</v>
          </cell>
          <cell r="P24" t="str">
            <v>ALL</v>
          </cell>
          <cell r="Q24" t="str">
            <v>ALL</v>
          </cell>
          <cell r="R24" t="str">
            <v>19+</v>
          </cell>
          <cell r="S24">
            <v>24</v>
          </cell>
          <cell r="U24" t="str">
            <v>Half</v>
          </cell>
          <cell r="V24" t="str">
            <v>Execution: National Judge</v>
          </cell>
          <cell r="W24" t="str">
            <v>Chair: Regional Judge</v>
          </cell>
        </row>
        <row r="25">
          <cell r="A25" t="str">
            <v>17+</v>
          </cell>
          <cell r="B25" t="str">
            <v>17+</v>
          </cell>
          <cell r="C25" t="str">
            <v>15+</v>
          </cell>
          <cell r="D25" t="str">
            <v>13+</v>
          </cell>
          <cell r="E25" t="str">
            <v>13+</v>
          </cell>
          <cell r="F25" t="str">
            <v>13+</v>
          </cell>
          <cell r="G25" t="str">
            <v>13+</v>
          </cell>
          <cell r="H25" t="str">
            <v>13+</v>
          </cell>
          <cell r="I25" t="str">
            <v>13+</v>
          </cell>
          <cell r="J25" t="str">
            <v>-</v>
          </cell>
          <cell r="L25" t="str">
            <v>ALL</v>
          </cell>
          <cell r="M25" t="str">
            <v>ALL</v>
          </cell>
          <cell r="N25" t="str">
            <v>ALL</v>
          </cell>
          <cell r="O25" t="str">
            <v>ALL</v>
          </cell>
          <cell r="P25" t="str">
            <v>ALL</v>
          </cell>
          <cell r="Q25" t="str">
            <v>ALL</v>
          </cell>
          <cell r="R25" t="str">
            <v>19+</v>
          </cell>
          <cell r="S25">
            <v>25</v>
          </cell>
          <cell r="U25" t="str">
            <v>Afternoon</v>
          </cell>
          <cell r="V25" t="str">
            <v>Execution: International Judge</v>
          </cell>
          <cell r="W25" t="str">
            <v>Chair: National Judge</v>
          </cell>
        </row>
        <row r="26">
          <cell r="A26" t="str">
            <v>17+</v>
          </cell>
          <cell r="B26" t="str">
            <v>17+</v>
          </cell>
          <cell r="C26" t="str">
            <v>15+</v>
          </cell>
          <cell r="D26" t="str">
            <v>13+</v>
          </cell>
          <cell r="E26" t="str">
            <v>13+</v>
          </cell>
          <cell r="F26" t="str">
            <v>13+</v>
          </cell>
          <cell r="G26" t="str">
            <v>13+</v>
          </cell>
          <cell r="H26" t="str">
            <v>13+</v>
          </cell>
          <cell r="I26" t="str">
            <v>13+</v>
          </cell>
          <cell r="J26" t="str">
            <v>-</v>
          </cell>
          <cell r="L26" t="str">
            <v>ALL</v>
          </cell>
          <cell r="M26" t="str">
            <v>ALL</v>
          </cell>
          <cell r="N26" t="str">
            <v>ALL</v>
          </cell>
          <cell r="O26" t="str">
            <v>ALL</v>
          </cell>
          <cell r="P26" t="str">
            <v>ALL</v>
          </cell>
          <cell r="Q26" t="str">
            <v>ALL</v>
          </cell>
          <cell r="R26" t="str">
            <v>19+</v>
          </cell>
          <cell r="S26">
            <v>26</v>
          </cell>
          <cell r="U26" t="str">
            <v>Morning</v>
          </cell>
          <cell r="V26" t="str">
            <v>Difficulty: Club Judge</v>
          </cell>
          <cell r="W26" t="str">
            <v>Chair: International Judge</v>
          </cell>
        </row>
        <row r="27">
          <cell r="A27" t="str">
            <v>17+</v>
          </cell>
          <cell r="B27" t="str">
            <v>17+</v>
          </cell>
          <cell r="C27" t="str">
            <v>15+</v>
          </cell>
          <cell r="D27" t="str">
            <v>13+</v>
          </cell>
          <cell r="E27" t="str">
            <v>13+</v>
          </cell>
          <cell r="F27" t="str">
            <v>13+</v>
          </cell>
          <cell r="G27" t="str">
            <v>13+</v>
          </cell>
          <cell r="H27" t="str">
            <v>13+</v>
          </cell>
          <cell r="I27" t="str">
            <v>13+</v>
          </cell>
          <cell r="J27" t="str">
            <v>-</v>
          </cell>
          <cell r="L27" t="str">
            <v>ALL</v>
          </cell>
          <cell r="M27" t="str">
            <v>ALL</v>
          </cell>
          <cell r="N27" t="str">
            <v>ALL</v>
          </cell>
          <cell r="O27" t="str">
            <v>ALL</v>
          </cell>
          <cell r="P27" t="str">
            <v>ALL</v>
          </cell>
          <cell r="Q27" t="str">
            <v>ALL</v>
          </cell>
          <cell r="R27" t="str">
            <v>19+</v>
          </cell>
          <cell r="S27">
            <v>27</v>
          </cell>
          <cell r="V27" t="str">
            <v>Difficulty: County Judge</v>
          </cell>
          <cell r="W27" t="str">
            <v>Competition Organiser</v>
          </cell>
        </row>
        <row r="28">
          <cell r="A28" t="str">
            <v>17+</v>
          </cell>
          <cell r="B28" t="str">
            <v>17+</v>
          </cell>
          <cell r="C28" t="str">
            <v>15+</v>
          </cell>
          <cell r="D28" t="str">
            <v>13+</v>
          </cell>
          <cell r="E28" t="str">
            <v>13+</v>
          </cell>
          <cell r="F28" t="str">
            <v>13+</v>
          </cell>
          <cell r="G28" t="str">
            <v>13+</v>
          </cell>
          <cell r="H28" t="str">
            <v>13+</v>
          </cell>
          <cell r="I28" t="str">
            <v>13+</v>
          </cell>
          <cell r="J28" t="str">
            <v>-</v>
          </cell>
          <cell r="L28" t="str">
            <v>ALL</v>
          </cell>
          <cell r="M28" t="str">
            <v>ALL</v>
          </cell>
          <cell r="N28" t="str">
            <v>ALL</v>
          </cell>
          <cell r="O28" t="str">
            <v>ALL</v>
          </cell>
          <cell r="P28" t="str">
            <v>ALL</v>
          </cell>
          <cell r="Q28" t="str">
            <v>ALL</v>
          </cell>
          <cell r="R28" t="str">
            <v>19+</v>
          </cell>
          <cell r="S28">
            <v>28</v>
          </cell>
          <cell r="V28" t="str">
            <v>Difficulty: Regional Judge</v>
          </cell>
          <cell r="W28" t="str">
            <v>Competition Welfare Officer</v>
          </cell>
        </row>
        <row r="29">
          <cell r="A29" t="str">
            <v>17+</v>
          </cell>
          <cell r="B29" t="str">
            <v>17+</v>
          </cell>
          <cell r="C29" t="str">
            <v>15+</v>
          </cell>
          <cell r="D29" t="str">
            <v>13+</v>
          </cell>
          <cell r="E29" t="str">
            <v>13+</v>
          </cell>
          <cell r="F29" t="str">
            <v>13+</v>
          </cell>
          <cell r="G29" t="str">
            <v>13+</v>
          </cell>
          <cell r="H29" t="str">
            <v>13+</v>
          </cell>
          <cell r="I29" t="str">
            <v>13+</v>
          </cell>
          <cell r="J29" t="str">
            <v>-</v>
          </cell>
          <cell r="L29" t="str">
            <v>ALL</v>
          </cell>
          <cell r="M29" t="str">
            <v>ALL</v>
          </cell>
          <cell r="N29" t="str">
            <v>ALL</v>
          </cell>
          <cell r="O29" t="str">
            <v>ALL</v>
          </cell>
          <cell r="P29" t="str">
            <v>ALL</v>
          </cell>
          <cell r="Q29" t="str">
            <v>ALL</v>
          </cell>
          <cell r="R29" t="str">
            <v>19+</v>
          </cell>
          <cell r="S29">
            <v>29</v>
          </cell>
          <cell r="V29" t="str">
            <v>Difficulty: National Judge</v>
          </cell>
        </row>
        <row r="30">
          <cell r="A30" t="str">
            <v>17+</v>
          </cell>
          <cell r="B30" t="str">
            <v>17+</v>
          </cell>
          <cell r="C30" t="str">
            <v>15+</v>
          </cell>
          <cell r="D30" t="str">
            <v>13+</v>
          </cell>
          <cell r="E30" t="str">
            <v>13+</v>
          </cell>
          <cell r="F30" t="str">
            <v>13+</v>
          </cell>
          <cell r="G30" t="str">
            <v>13+</v>
          </cell>
          <cell r="H30" t="str">
            <v>13+</v>
          </cell>
          <cell r="I30" t="str">
            <v>13+</v>
          </cell>
          <cell r="J30" t="str">
            <v>-</v>
          </cell>
          <cell r="L30" t="str">
            <v>ALL</v>
          </cell>
          <cell r="M30" t="str">
            <v>ALL</v>
          </cell>
          <cell r="N30" t="str">
            <v>ALL</v>
          </cell>
          <cell r="O30" t="str">
            <v>ALL</v>
          </cell>
          <cell r="P30" t="str">
            <v>ALL</v>
          </cell>
          <cell r="Q30" t="str">
            <v>ALL</v>
          </cell>
          <cell r="R30" t="str">
            <v>19+</v>
          </cell>
          <cell r="S30">
            <v>30</v>
          </cell>
          <cell r="V30" t="str">
            <v>Difficulty: International Judge</v>
          </cell>
        </row>
        <row r="31">
          <cell r="A31" t="str">
            <v>17+</v>
          </cell>
          <cell r="B31" t="str">
            <v>17+</v>
          </cell>
          <cell r="C31" t="str">
            <v>15+</v>
          </cell>
          <cell r="D31" t="str">
            <v>13+</v>
          </cell>
          <cell r="E31" t="str">
            <v>13+</v>
          </cell>
          <cell r="F31" t="str">
            <v>13+</v>
          </cell>
          <cell r="G31" t="str">
            <v>13+</v>
          </cell>
          <cell r="H31" t="str">
            <v>13+</v>
          </cell>
          <cell r="I31" t="str">
            <v>13+</v>
          </cell>
          <cell r="J31" t="str">
            <v>-</v>
          </cell>
          <cell r="L31" t="str">
            <v>ALL</v>
          </cell>
          <cell r="M31" t="str">
            <v>ALL</v>
          </cell>
          <cell r="N31" t="str">
            <v>ALL</v>
          </cell>
          <cell r="O31" t="str">
            <v>ALL</v>
          </cell>
          <cell r="P31" t="str">
            <v>ALL</v>
          </cell>
          <cell r="Q31" t="str">
            <v>ALL</v>
          </cell>
          <cell r="R31" t="str">
            <v>19+</v>
          </cell>
          <cell r="S31">
            <v>31</v>
          </cell>
          <cell r="V31" t="str">
            <v>Chair: Club Judge</v>
          </cell>
        </row>
        <row r="32">
          <cell r="A32" t="str">
            <v>17+</v>
          </cell>
          <cell r="B32" t="str">
            <v>17+</v>
          </cell>
          <cell r="C32" t="str">
            <v>15+</v>
          </cell>
          <cell r="D32" t="str">
            <v>13+</v>
          </cell>
          <cell r="E32" t="str">
            <v>13+</v>
          </cell>
          <cell r="F32" t="str">
            <v>13+</v>
          </cell>
          <cell r="G32" t="str">
            <v>13+</v>
          </cell>
          <cell r="H32" t="str">
            <v>13+</v>
          </cell>
          <cell r="I32" t="str">
            <v>13+</v>
          </cell>
          <cell r="J32" t="str">
            <v>-</v>
          </cell>
          <cell r="L32" t="str">
            <v>ALL</v>
          </cell>
          <cell r="M32" t="str">
            <v>ALL</v>
          </cell>
          <cell r="N32" t="str">
            <v>ALL</v>
          </cell>
          <cell r="O32" t="str">
            <v>ALL</v>
          </cell>
          <cell r="P32" t="str">
            <v>ALL</v>
          </cell>
          <cell r="Q32" t="str">
            <v>ALL</v>
          </cell>
          <cell r="R32" t="str">
            <v>19+</v>
          </cell>
          <cell r="S32">
            <v>32</v>
          </cell>
          <cell r="V32" t="str">
            <v>Chair: County Judge</v>
          </cell>
        </row>
        <row r="33">
          <cell r="A33" t="str">
            <v>17+</v>
          </cell>
          <cell r="B33" t="str">
            <v>17+</v>
          </cell>
          <cell r="C33" t="str">
            <v>15+</v>
          </cell>
          <cell r="D33" t="str">
            <v>13+</v>
          </cell>
          <cell r="E33" t="str">
            <v>13+</v>
          </cell>
          <cell r="F33" t="str">
            <v>13+</v>
          </cell>
          <cell r="G33" t="str">
            <v>13+</v>
          </cell>
          <cell r="H33" t="str">
            <v>13+</v>
          </cell>
          <cell r="I33" t="str">
            <v>13+</v>
          </cell>
          <cell r="J33" t="str">
            <v>-</v>
          </cell>
          <cell r="L33" t="str">
            <v>ALL</v>
          </cell>
          <cell r="M33" t="str">
            <v>ALL</v>
          </cell>
          <cell r="N33" t="str">
            <v>ALL</v>
          </cell>
          <cell r="O33" t="str">
            <v>ALL</v>
          </cell>
          <cell r="P33" t="str">
            <v>ALL</v>
          </cell>
          <cell r="Q33" t="str">
            <v>ALL</v>
          </cell>
          <cell r="R33" t="str">
            <v>19+</v>
          </cell>
          <cell r="S33">
            <v>33</v>
          </cell>
          <cell r="V33" t="str">
            <v>Chair: Regional Judge</v>
          </cell>
        </row>
        <row r="34">
          <cell r="A34" t="str">
            <v>17+</v>
          </cell>
          <cell r="B34" t="str">
            <v>17+</v>
          </cell>
          <cell r="C34" t="str">
            <v>15+</v>
          </cell>
          <cell r="D34" t="str">
            <v>13+</v>
          </cell>
          <cell r="E34" t="str">
            <v>13+</v>
          </cell>
          <cell r="F34" t="str">
            <v>13+</v>
          </cell>
          <cell r="G34" t="str">
            <v>13+</v>
          </cell>
          <cell r="H34" t="str">
            <v>13+</v>
          </cell>
          <cell r="I34" t="str">
            <v>13+</v>
          </cell>
          <cell r="J34" t="str">
            <v>-</v>
          </cell>
          <cell r="L34" t="str">
            <v>ALL</v>
          </cell>
          <cell r="M34" t="str">
            <v>ALL</v>
          </cell>
          <cell r="N34" t="str">
            <v>ALL</v>
          </cell>
          <cell r="O34" t="str">
            <v>ALL</v>
          </cell>
          <cell r="P34" t="str">
            <v>ALL</v>
          </cell>
          <cell r="Q34" t="str">
            <v>ALL</v>
          </cell>
          <cell r="R34" t="str">
            <v>19+</v>
          </cell>
          <cell r="S34">
            <v>34</v>
          </cell>
          <cell r="V34" t="str">
            <v>Chair: National Judge</v>
          </cell>
        </row>
        <row r="35">
          <cell r="A35" t="str">
            <v>17+</v>
          </cell>
          <cell r="B35" t="str">
            <v>17+</v>
          </cell>
          <cell r="C35" t="str">
            <v>15+</v>
          </cell>
          <cell r="D35" t="str">
            <v>13+</v>
          </cell>
          <cell r="E35" t="str">
            <v>13+</v>
          </cell>
          <cell r="F35" t="str">
            <v>13+</v>
          </cell>
          <cell r="G35" t="str">
            <v>13+</v>
          </cell>
          <cell r="H35" t="str">
            <v>13+</v>
          </cell>
          <cell r="I35" t="str">
            <v>13+</v>
          </cell>
          <cell r="J35" t="str">
            <v>-</v>
          </cell>
          <cell r="L35" t="str">
            <v>ALL</v>
          </cell>
          <cell r="M35" t="str">
            <v>ALL</v>
          </cell>
          <cell r="N35" t="str">
            <v>ALL</v>
          </cell>
          <cell r="O35" t="str">
            <v>ALL</v>
          </cell>
          <cell r="P35" t="str">
            <v>ALL</v>
          </cell>
          <cell r="Q35" t="str">
            <v>ALL</v>
          </cell>
          <cell r="R35" t="str">
            <v>19+</v>
          </cell>
          <cell r="S35">
            <v>35</v>
          </cell>
          <cell r="V35" t="str">
            <v>Chair: International Judge</v>
          </cell>
        </row>
        <row r="36">
          <cell r="A36" t="str">
            <v>17+</v>
          </cell>
          <cell r="B36" t="str">
            <v>17+</v>
          </cell>
          <cell r="C36" t="str">
            <v>15+</v>
          </cell>
          <cell r="D36" t="str">
            <v>13+</v>
          </cell>
          <cell r="E36" t="str">
            <v>13+</v>
          </cell>
          <cell r="F36" t="str">
            <v>13+</v>
          </cell>
          <cell r="G36" t="str">
            <v>13+</v>
          </cell>
          <cell r="H36" t="str">
            <v>13+</v>
          </cell>
          <cell r="I36" t="str">
            <v>13+</v>
          </cell>
          <cell r="J36" t="str">
            <v>-</v>
          </cell>
          <cell r="L36" t="str">
            <v>ALL</v>
          </cell>
          <cell r="M36" t="str">
            <v>ALL</v>
          </cell>
          <cell r="N36" t="str">
            <v>ALL</v>
          </cell>
          <cell r="O36" t="str">
            <v>ALL</v>
          </cell>
          <cell r="P36" t="str">
            <v>ALL</v>
          </cell>
          <cell r="Q36" t="str">
            <v>ALL</v>
          </cell>
          <cell r="R36" t="str">
            <v>19+</v>
          </cell>
          <cell r="S36">
            <v>36</v>
          </cell>
          <cell r="V36" t="str">
            <v>Competition Organiser</v>
          </cell>
        </row>
        <row r="37">
          <cell r="A37" t="str">
            <v>17+</v>
          </cell>
          <cell r="B37" t="str">
            <v>17+</v>
          </cell>
          <cell r="C37" t="str">
            <v>15+</v>
          </cell>
          <cell r="D37" t="str">
            <v>13+</v>
          </cell>
          <cell r="E37" t="str">
            <v>13+</v>
          </cell>
          <cell r="F37" t="str">
            <v>13+</v>
          </cell>
          <cell r="G37" t="str">
            <v>13+</v>
          </cell>
          <cell r="H37" t="str">
            <v>13+</v>
          </cell>
          <cell r="I37" t="str">
            <v>13+</v>
          </cell>
          <cell r="J37" t="str">
            <v>-</v>
          </cell>
          <cell r="L37" t="str">
            <v>ALL</v>
          </cell>
          <cell r="M37" t="str">
            <v>ALL</v>
          </cell>
          <cell r="N37" t="str">
            <v>ALL</v>
          </cell>
          <cell r="O37" t="str">
            <v>ALL</v>
          </cell>
          <cell r="P37" t="str">
            <v>ALL</v>
          </cell>
          <cell r="Q37" t="str">
            <v>ALL</v>
          </cell>
          <cell r="R37" t="str">
            <v>19+</v>
          </cell>
          <cell r="S37">
            <v>37</v>
          </cell>
          <cell r="V37" t="str">
            <v>Competition Welfare Officer</v>
          </cell>
        </row>
        <row r="38">
          <cell r="A38" t="str">
            <v>17+</v>
          </cell>
          <cell r="B38" t="str">
            <v>17+</v>
          </cell>
          <cell r="C38" t="str">
            <v>15+</v>
          </cell>
          <cell r="D38" t="str">
            <v>13+</v>
          </cell>
          <cell r="E38" t="str">
            <v>13+</v>
          </cell>
          <cell r="F38" t="str">
            <v>13+</v>
          </cell>
          <cell r="G38" t="str">
            <v>13+</v>
          </cell>
          <cell r="H38" t="str">
            <v>13+</v>
          </cell>
          <cell r="I38" t="str">
            <v>13+</v>
          </cell>
          <cell r="J38" t="str">
            <v>-</v>
          </cell>
          <cell r="L38" t="str">
            <v>ALL</v>
          </cell>
          <cell r="M38" t="str">
            <v>ALL</v>
          </cell>
          <cell r="N38" t="str">
            <v>ALL</v>
          </cell>
          <cell r="O38" t="str">
            <v>ALL</v>
          </cell>
          <cell r="P38" t="str">
            <v>ALL</v>
          </cell>
          <cell r="Q38" t="str">
            <v>ALL</v>
          </cell>
          <cell r="R38" t="str">
            <v>19+</v>
          </cell>
          <cell r="S38">
            <v>38</v>
          </cell>
        </row>
        <row r="39">
          <cell r="A39" t="str">
            <v>17+</v>
          </cell>
          <cell r="B39" t="str">
            <v>17+</v>
          </cell>
          <cell r="C39" t="str">
            <v>15+</v>
          </cell>
          <cell r="D39" t="str">
            <v>13+</v>
          </cell>
          <cell r="E39" t="str">
            <v>13+</v>
          </cell>
          <cell r="F39" t="str">
            <v>13+</v>
          </cell>
          <cell r="G39" t="str">
            <v>13+</v>
          </cell>
          <cell r="H39" t="str">
            <v>13+</v>
          </cell>
          <cell r="I39" t="str">
            <v>13+</v>
          </cell>
          <cell r="J39" t="str">
            <v>-</v>
          </cell>
          <cell r="L39" t="str">
            <v>ALL</v>
          </cell>
          <cell r="M39" t="str">
            <v>ALL</v>
          </cell>
          <cell r="N39" t="str">
            <v>ALL</v>
          </cell>
          <cell r="O39" t="str">
            <v>ALL</v>
          </cell>
          <cell r="P39" t="str">
            <v>ALL</v>
          </cell>
          <cell r="Q39" t="str">
            <v>ALL</v>
          </cell>
          <cell r="R39" t="str">
            <v>19+</v>
          </cell>
          <cell r="S39">
            <v>39</v>
          </cell>
        </row>
        <row r="40">
          <cell r="A40" t="str">
            <v>17+</v>
          </cell>
          <cell r="B40" t="str">
            <v>17+</v>
          </cell>
          <cell r="C40" t="str">
            <v>15+</v>
          </cell>
          <cell r="D40" t="str">
            <v>13+</v>
          </cell>
          <cell r="E40" t="str">
            <v>13+</v>
          </cell>
          <cell r="F40" t="str">
            <v>13+</v>
          </cell>
          <cell r="G40" t="str">
            <v>13+</v>
          </cell>
          <cell r="H40" t="str">
            <v>13+</v>
          </cell>
          <cell r="I40" t="str">
            <v>13+</v>
          </cell>
          <cell r="J40" t="str">
            <v>-</v>
          </cell>
          <cell r="L40" t="str">
            <v>ALL</v>
          </cell>
          <cell r="M40" t="str">
            <v>ALL</v>
          </cell>
          <cell r="N40" t="str">
            <v>ALL</v>
          </cell>
          <cell r="O40" t="str">
            <v>ALL</v>
          </cell>
          <cell r="P40" t="str">
            <v>ALL</v>
          </cell>
          <cell r="Q40" t="str">
            <v>ALL</v>
          </cell>
          <cell r="R40" t="str">
            <v>19+</v>
          </cell>
          <cell r="S40">
            <v>40</v>
          </cell>
        </row>
        <row r="41">
          <cell r="A41" t="str">
            <v>17+</v>
          </cell>
          <cell r="B41" t="str">
            <v>17+</v>
          </cell>
          <cell r="C41" t="str">
            <v>15+</v>
          </cell>
          <cell r="D41" t="str">
            <v>13+</v>
          </cell>
          <cell r="E41" t="str">
            <v>13+</v>
          </cell>
          <cell r="F41" t="str">
            <v>13+</v>
          </cell>
          <cell r="G41" t="str">
            <v>13+</v>
          </cell>
          <cell r="H41" t="str">
            <v>13+</v>
          </cell>
          <cell r="I41" t="str">
            <v>13+</v>
          </cell>
          <cell r="J41" t="str">
            <v>-</v>
          </cell>
          <cell r="L41" t="str">
            <v>ALL</v>
          </cell>
          <cell r="M41" t="str">
            <v>ALL</v>
          </cell>
          <cell r="N41" t="str">
            <v>ALL</v>
          </cell>
          <cell r="O41" t="str">
            <v>ALL</v>
          </cell>
          <cell r="P41" t="str">
            <v>ALL</v>
          </cell>
          <cell r="Q41" t="str">
            <v>ALL</v>
          </cell>
          <cell r="R41" t="str">
            <v>19+</v>
          </cell>
          <cell r="S41">
            <v>41</v>
          </cell>
        </row>
        <row r="42">
          <cell r="A42" t="str">
            <v>17+</v>
          </cell>
          <cell r="B42" t="str">
            <v>17+</v>
          </cell>
          <cell r="C42" t="str">
            <v>15+</v>
          </cell>
          <cell r="D42" t="str">
            <v>13+</v>
          </cell>
          <cell r="E42" t="str">
            <v>13+</v>
          </cell>
          <cell r="F42" t="str">
            <v>13+</v>
          </cell>
          <cell r="G42" t="str">
            <v>13+</v>
          </cell>
          <cell r="H42" t="str">
            <v>13+</v>
          </cell>
          <cell r="I42" t="str">
            <v>13+</v>
          </cell>
          <cell r="J42" t="str">
            <v>-</v>
          </cell>
          <cell r="L42" t="str">
            <v>ALL</v>
          </cell>
          <cell r="M42" t="str">
            <v>ALL</v>
          </cell>
          <cell r="N42" t="str">
            <v>ALL</v>
          </cell>
          <cell r="O42" t="str">
            <v>ALL</v>
          </cell>
          <cell r="P42" t="str">
            <v>ALL</v>
          </cell>
          <cell r="Q42" t="str">
            <v>ALL</v>
          </cell>
          <cell r="R42" t="str">
            <v>19+</v>
          </cell>
          <cell r="S42">
            <v>42</v>
          </cell>
        </row>
        <row r="43">
          <cell r="A43" t="str">
            <v>17+</v>
          </cell>
          <cell r="B43" t="str">
            <v>17+</v>
          </cell>
          <cell r="C43" t="str">
            <v>15+</v>
          </cell>
          <cell r="D43" t="str">
            <v>13+</v>
          </cell>
          <cell r="E43" t="str">
            <v>13+</v>
          </cell>
          <cell r="F43" t="str">
            <v>13+</v>
          </cell>
          <cell r="G43" t="str">
            <v>13+</v>
          </cell>
          <cell r="H43" t="str">
            <v>13+</v>
          </cell>
          <cell r="I43" t="str">
            <v>13+</v>
          </cell>
          <cell r="J43" t="str">
            <v>-</v>
          </cell>
          <cell r="L43" t="str">
            <v>ALL</v>
          </cell>
          <cell r="M43" t="str">
            <v>ALL</v>
          </cell>
          <cell r="N43" t="str">
            <v>ALL</v>
          </cell>
          <cell r="O43" t="str">
            <v>ALL</v>
          </cell>
          <cell r="P43" t="str">
            <v>ALL</v>
          </cell>
          <cell r="Q43" t="str">
            <v>ALL</v>
          </cell>
          <cell r="R43" t="str">
            <v>19+</v>
          </cell>
          <cell r="S43">
            <v>43</v>
          </cell>
        </row>
        <row r="44">
          <cell r="A44" t="str">
            <v>17+</v>
          </cell>
          <cell r="B44" t="str">
            <v>17+</v>
          </cell>
          <cell r="C44" t="str">
            <v>15+</v>
          </cell>
          <cell r="D44" t="str">
            <v>13+</v>
          </cell>
          <cell r="E44" t="str">
            <v>13+</v>
          </cell>
          <cell r="F44" t="str">
            <v>13+</v>
          </cell>
          <cell r="G44" t="str">
            <v>13+</v>
          </cell>
          <cell r="H44" t="str">
            <v>13+</v>
          </cell>
          <cell r="I44" t="str">
            <v>13+</v>
          </cell>
          <cell r="J44" t="str">
            <v>-</v>
          </cell>
          <cell r="L44" t="str">
            <v>ALL</v>
          </cell>
          <cell r="M44" t="str">
            <v>ALL</v>
          </cell>
          <cell r="N44" t="str">
            <v>ALL</v>
          </cell>
          <cell r="O44" t="str">
            <v>ALL</v>
          </cell>
          <cell r="P44" t="str">
            <v>ALL</v>
          </cell>
          <cell r="Q44" t="str">
            <v>ALL</v>
          </cell>
          <cell r="R44" t="str">
            <v>19+</v>
          </cell>
          <cell r="S44">
            <v>44</v>
          </cell>
        </row>
        <row r="45">
          <cell r="A45" t="str">
            <v>17+</v>
          </cell>
          <cell r="B45" t="str">
            <v>17+</v>
          </cell>
          <cell r="C45" t="str">
            <v>15+</v>
          </cell>
          <cell r="D45" t="str">
            <v>13+</v>
          </cell>
          <cell r="E45" t="str">
            <v>13+</v>
          </cell>
          <cell r="F45" t="str">
            <v>13+</v>
          </cell>
          <cell r="G45" t="str">
            <v>13+</v>
          </cell>
          <cell r="H45" t="str">
            <v>13+</v>
          </cell>
          <cell r="I45" t="str">
            <v>13+</v>
          </cell>
          <cell r="J45" t="str">
            <v>-</v>
          </cell>
          <cell r="L45" t="str">
            <v>ALL</v>
          </cell>
          <cell r="M45" t="str">
            <v>ALL</v>
          </cell>
          <cell r="N45" t="str">
            <v>ALL</v>
          </cell>
          <cell r="O45" t="str">
            <v>ALL</v>
          </cell>
          <cell r="P45" t="str">
            <v>ALL</v>
          </cell>
          <cell r="Q45" t="str">
            <v>ALL</v>
          </cell>
          <cell r="R45" t="str">
            <v>19+</v>
          </cell>
          <cell r="S45">
            <v>45</v>
          </cell>
        </row>
        <row r="46">
          <cell r="A46" t="str">
            <v>17+</v>
          </cell>
          <cell r="B46" t="str">
            <v>17+</v>
          </cell>
          <cell r="C46" t="str">
            <v>15+</v>
          </cell>
          <cell r="D46" t="str">
            <v>13+</v>
          </cell>
          <cell r="E46" t="str">
            <v>13+</v>
          </cell>
          <cell r="F46" t="str">
            <v>13+</v>
          </cell>
          <cell r="G46" t="str">
            <v>13+</v>
          </cell>
          <cell r="H46" t="str">
            <v>13+</v>
          </cell>
          <cell r="I46" t="str">
            <v>13+</v>
          </cell>
          <cell r="J46" t="str">
            <v>-</v>
          </cell>
          <cell r="L46" t="str">
            <v>ALL</v>
          </cell>
          <cell r="M46" t="str">
            <v>ALL</v>
          </cell>
          <cell r="N46" t="str">
            <v>ALL</v>
          </cell>
          <cell r="O46" t="str">
            <v>ALL</v>
          </cell>
          <cell r="P46" t="str">
            <v>ALL</v>
          </cell>
          <cell r="Q46" t="str">
            <v>ALL</v>
          </cell>
          <cell r="R46" t="str">
            <v>19+</v>
          </cell>
          <cell r="S46">
            <v>46</v>
          </cell>
        </row>
        <row r="47">
          <cell r="A47" t="str">
            <v>17+</v>
          </cell>
          <cell r="B47" t="str">
            <v>17+</v>
          </cell>
          <cell r="C47" t="str">
            <v>15+</v>
          </cell>
          <cell r="D47" t="str">
            <v>13+</v>
          </cell>
          <cell r="E47" t="str">
            <v>13+</v>
          </cell>
          <cell r="F47" t="str">
            <v>13+</v>
          </cell>
          <cell r="G47" t="str">
            <v>13+</v>
          </cell>
          <cell r="H47" t="str">
            <v>13+</v>
          </cell>
          <cell r="I47" t="str">
            <v>13+</v>
          </cell>
          <cell r="J47" t="str">
            <v>-</v>
          </cell>
          <cell r="L47" t="str">
            <v>ALL</v>
          </cell>
          <cell r="M47" t="str">
            <v>ALL</v>
          </cell>
          <cell r="N47" t="str">
            <v>ALL</v>
          </cell>
          <cell r="O47" t="str">
            <v>ALL</v>
          </cell>
          <cell r="P47" t="str">
            <v>ALL</v>
          </cell>
          <cell r="Q47" t="str">
            <v>ALL</v>
          </cell>
          <cell r="R47" t="str">
            <v>19+</v>
          </cell>
          <cell r="S47">
            <v>47</v>
          </cell>
        </row>
        <row r="48">
          <cell r="A48" t="str">
            <v>17+</v>
          </cell>
          <cell r="B48" t="str">
            <v>17+</v>
          </cell>
          <cell r="C48" t="str">
            <v>15+</v>
          </cell>
          <cell r="D48" t="str">
            <v>13+</v>
          </cell>
          <cell r="E48" t="str">
            <v>13+</v>
          </cell>
          <cell r="F48" t="str">
            <v>13+</v>
          </cell>
          <cell r="G48" t="str">
            <v>13+</v>
          </cell>
          <cell r="H48" t="str">
            <v>13+</v>
          </cell>
          <cell r="I48" t="str">
            <v>13+</v>
          </cell>
          <cell r="J48" t="str">
            <v>-</v>
          </cell>
          <cell r="L48" t="str">
            <v>ALL</v>
          </cell>
          <cell r="M48" t="str">
            <v>ALL</v>
          </cell>
          <cell r="N48" t="str">
            <v>ALL</v>
          </cell>
          <cell r="O48" t="str">
            <v>ALL</v>
          </cell>
          <cell r="P48" t="str">
            <v>ALL</v>
          </cell>
          <cell r="Q48" t="str">
            <v>ALL</v>
          </cell>
          <cell r="R48" t="str">
            <v>19+</v>
          </cell>
          <cell r="S48">
            <v>48</v>
          </cell>
        </row>
        <row r="49">
          <cell r="A49" t="str">
            <v>17+</v>
          </cell>
          <cell r="B49" t="str">
            <v>17+</v>
          </cell>
          <cell r="C49" t="str">
            <v>15+</v>
          </cell>
          <cell r="D49" t="str">
            <v>13+</v>
          </cell>
          <cell r="E49" t="str">
            <v>13+</v>
          </cell>
          <cell r="F49" t="str">
            <v>13+</v>
          </cell>
          <cell r="G49" t="str">
            <v>13+</v>
          </cell>
          <cell r="H49" t="str">
            <v>13+</v>
          </cell>
          <cell r="I49" t="str">
            <v>13+</v>
          </cell>
          <cell r="J49" t="str">
            <v>-</v>
          </cell>
          <cell r="L49" t="str">
            <v>ALL</v>
          </cell>
          <cell r="M49" t="str">
            <v>ALL</v>
          </cell>
          <cell r="N49" t="str">
            <v>ALL</v>
          </cell>
          <cell r="O49" t="str">
            <v>ALL</v>
          </cell>
          <cell r="P49" t="str">
            <v>ALL</v>
          </cell>
          <cell r="Q49" t="str">
            <v>ALL</v>
          </cell>
          <cell r="R49" t="str">
            <v>19+</v>
          </cell>
          <cell r="S49">
            <v>49</v>
          </cell>
        </row>
        <row r="50">
          <cell r="A50" t="str">
            <v>17+</v>
          </cell>
          <cell r="B50" t="str">
            <v>17+</v>
          </cell>
          <cell r="C50" t="str">
            <v>15+</v>
          </cell>
          <cell r="D50" t="str">
            <v>13+</v>
          </cell>
          <cell r="E50" t="str">
            <v>13+</v>
          </cell>
          <cell r="F50" t="str">
            <v>13+</v>
          </cell>
          <cell r="G50" t="str">
            <v>13+</v>
          </cell>
          <cell r="H50" t="str">
            <v>13+</v>
          </cell>
          <cell r="I50" t="str">
            <v>13+</v>
          </cell>
          <cell r="J50" t="str">
            <v>-</v>
          </cell>
          <cell r="L50" t="str">
            <v>ALL</v>
          </cell>
          <cell r="M50" t="str">
            <v>ALL</v>
          </cell>
          <cell r="N50" t="str">
            <v>ALL</v>
          </cell>
          <cell r="O50" t="str">
            <v>ALL</v>
          </cell>
          <cell r="P50" t="str">
            <v>ALL</v>
          </cell>
          <cell r="Q50" t="str">
            <v>ALL</v>
          </cell>
          <cell r="R50" t="str">
            <v>19+</v>
          </cell>
          <cell r="S50">
            <v>50</v>
          </cell>
        </row>
        <row r="51">
          <cell r="A51" t="str">
            <v>17+</v>
          </cell>
          <cell r="B51" t="str">
            <v>17+</v>
          </cell>
          <cell r="C51" t="str">
            <v>15+</v>
          </cell>
          <cell r="D51" t="str">
            <v>13+</v>
          </cell>
          <cell r="E51" t="str">
            <v>13+</v>
          </cell>
          <cell r="F51" t="str">
            <v>13+</v>
          </cell>
          <cell r="G51" t="str">
            <v>13+</v>
          </cell>
          <cell r="H51" t="str">
            <v>13+</v>
          </cell>
          <cell r="I51" t="str">
            <v>13+</v>
          </cell>
          <cell r="J51" t="str">
            <v>-</v>
          </cell>
          <cell r="L51" t="str">
            <v>ALL</v>
          </cell>
          <cell r="M51" t="str">
            <v>ALL</v>
          </cell>
          <cell r="N51" t="str">
            <v>ALL</v>
          </cell>
          <cell r="O51" t="str">
            <v>ALL</v>
          </cell>
          <cell r="P51" t="str">
            <v>ALL</v>
          </cell>
          <cell r="Q51" t="str">
            <v>ALL</v>
          </cell>
          <cell r="R51" t="str">
            <v>19+</v>
          </cell>
          <cell r="S51">
            <v>51</v>
          </cell>
        </row>
        <row r="52">
          <cell r="A52" t="str">
            <v>17+</v>
          </cell>
          <cell r="B52" t="str">
            <v>17+</v>
          </cell>
          <cell r="C52" t="str">
            <v>15+</v>
          </cell>
          <cell r="D52" t="str">
            <v>13+</v>
          </cell>
          <cell r="E52" t="str">
            <v>13+</v>
          </cell>
          <cell r="F52" t="str">
            <v>13+</v>
          </cell>
          <cell r="G52" t="str">
            <v>13+</v>
          </cell>
          <cell r="H52" t="str">
            <v>13+</v>
          </cell>
          <cell r="I52" t="str">
            <v>13+</v>
          </cell>
          <cell r="J52" t="str">
            <v>-</v>
          </cell>
          <cell r="L52" t="str">
            <v>ALL</v>
          </cell>
          <cell r="M52" t="str">
            <v>ALL</v>
          </cell>
          <cell r="N52" t="str">
            <v>ALL</v>
          </cell>
          <cell r="O52" t="str">
            <v>ALL</v>
          </cell>
          <cell r="P52" t="str">
            <v>ALL</v>
          </cell>
          <cell r="Q52" t="str">
            <v>ALL</v>
          </cell>
          <cell r="R52" t="str">
            <v>19+</v>
          </cell>
          <cell r="S52">
            <v>52</v>
          </cell>
        </row>
        <row r="53">
          <cell r="A53" t="str">
            <v>17+</v>
          </cell>
          <cell r="B53" t="str">
            <v>17+</v>
          </cell>
          <cell r="C53" t="str">
            <v>15+</v>
          </cell>
          <cell r="D53" t="str">
            <v>13+</v>
          </cell>
          <cell r="E53" t="str">
            <v>13+</v>
          </cell>
          <cell r="F53" t="str">
            <v>13+</v>
          </cell>
          <cell r="G53" t="str">
            <v>13+</v>
          </cell>
          <cell r="H53" t="str">
            <v>13+</v>
          </cell>
          <cell r="I53" t="str">
            <v>13+</v>
          </cell>
          <cell r="J53" t="str">
            <v>-</v>
          </cell>
          <cell r="L53" t="str">
            <v>ALL</v>
          </cell>
          <cell r="M53" t="str">
            <v>ALL</v>
          </cell>
          <cell r="N53" t="str">
            <v>ALL</v>
          </cell>
          <cell r="O53" t="str">
            <v>ALL</v>
          </cell>
          <cell r="P53" t="str">
            <v>ALL</v>
          </cell>
          <cell r="Q53" t="str">
            <v>ALL</v>
          </cell>
          <cell r="R53" t="str">
            <v>19+</v>
          </cell>
          <cell r="S53">
            <v>53</v>
          </cell>
        </row>
        <row r="54">
          <cell r="A54" t="str">
            <v>17+</v>
          </cell>
          <cell r="B54" t="str">
            <v>17+</v>
          </cell>
          <cell r="C54" t="str">
            <v>15+</v>
          </cell>
          <cell r="D54" t="str">
            <v>13+</v>
          </cell>
          <cell r="E54" t="str">
            <v>13+</v>
          </cell>
          <cell r="F54" t="str">
            <v>13+</v>
          </cell>
          <cell r="G54" t="str">
            <v>13+</v>
          </cell>
          <cell r="H54" t="str">
            <v>13+</v>
          </cell>
          <cell r="I54" t="str">
            <v>13+</v>
          </cell>
          <cell r="J54" t="str">
            <v>-</v>
          </cell>
          <cell r="L54" t="str">
            <v>ALL</v>
          </cell>
          <cell r="M54" t="str">
            <v>ALL</v>
          </cell>
          <cell r="N54" t="str">
            <v>ALL</v>
          </cell>
          <cell r="O54" t="str">
            <v>ALL</v>
          </cell>
          <cell r="P54" t="str">
            <v>ALL</v>
          </cell>
          <cell r="Q54" t="str">
            <v>ALL</v>
          </cell>
          <cell r="R54" t="str">
            <v>19+</v>
          </cell>
          <cell r="S54">
            <v>54</v>
          </cell>
        </row>
        <row r="55">
          <cell r="A55" t="str">
            <v>17+</v>
          </cell>
          <cell r="B55" t="str">
            <v>17+</v>
          </cell>
          <cell r="C55" t="str">
            <v>15+</v>
          </cell>
          <cell r="D55" t="str">
            <v>13+</v>
          </cell>
          <cell r="E55" t="str">
            <v>13+</v>
          </cell>
          <cell r="F55" t="str">
            <v>13+</v>
          </cell>
          <cell r="G55" t="str">
            <v>13+</v>
          </cell>
          <cell r="H55" t="str">
            <v>13+</v>
          </cell>
          <cell r="I55" t="str">
            <v>13+</v>
          </cell>
          <cell r="J55" t="str">
            <v>-</v>
          </cell>
          <cell r="L55" t="str">
            <v>ALL</v>
          </cell>
          <cell r="M55" t="str">
            <v>ALL</v>
          </cell>
          <cell r="N55" t="str">
            <v>ALL</v>
          </cell>
          <cell r="O55" t="str">
            <v>ALL</v>
          </cell>
          <cell r="P55" t="str">
            <v>ALL</v>
          </cell>
          <cell r="Q55" t="str">
            <v>ALL</v>
          </cell>
          <cell r="R55" t="str">
            <v>19+</v>
          </cell>
          <cell r="S55">
            <v>55</v>
          </cell>
        </row>
        <row r="56">
          <cell r="A56" t="str">
            <v>17+</v>
          </cell>
          <cell r="B56" t="str">
            <v>17+</v>
          </cell>
          <cell r="C56" t="str">
            <v>15+</v>
          </cell>
          <cell r="D56" t="str">
            <v>13+</v>
          </cell>
          <cell r="E56" t="str">
            <v>13+</v>
          </cell>
          <cell r="F56" t="str">
            <v>13+</v>
          </cell>
          <cell r="G56" t="str">
            <v>13+</v>
          </cell>
          <cell r="H56" t="str">
            <v>13+</v>
          </cell>
          <cell r="I56" t="str">
            <v>13+</v>
          </cell>
          <cell r="J56" t="str">
            <v>-</v>
          </cell>
          <cell r="L56" t="str">
            <v>ALL</v>
          </cell>
          <cell r="M56" t="str">
            <v>ALL</v>
          </cell>
          <cell r="N56" t="str">
            <v>ALL</v>
          </cell>
          <cell r="O56" t="str">
            <v>ALL</v>
          </cell>
          <cell r="P56" t="str">
            <v>ALL</v>
          </cell>
          <cell r="Q56" t="str">
            <v>ALL</v>
          </cell>
          <cell r="R56" t="str">
            <v>19+</v>
          </cell>
          <cell r="S56">
            <v>56</v>
          </cell>
        </row>
        <row r="57">
          <cell r="A57" t="str">
            <v>17+</v>
          </cell>
          <cell r="B57" t="str">
            <v>17+</v>
          </cell>
          <cell r="C57" t="str">
            <v>15+</v>
          </cell>
          <cell r="D57" t="str">
            <v>13+</v>
          </cell>
          <cell r="E57" t="str">
            <v>13+</v>
          </cell>
          <cell r="F57" t="str">
            <v>13+</v>
          </cell>
          <cell r="G57" t="str">
            <v>13+</v>
          </cell>
          <cell r="H57" t="str">
            <v>13+</v>
          </cell>
          <cell r="I57" t="str">
            <v>13+</v>
          </cell>
          <cell r="J57" t="str">
            <v>-</v>
          </cell>
          <cell r="L57" t="str">
            <v>ALL</v>
          </cell>
          <cell r="M57" t="str">
            <v>ALL</v>
          </cell>
          <cell r="N57" t="str">
            <v>ALL</v>
          </cell>
          <cell r="O57" t="str">
            <v>ALL</v>
          </cell>
          <cell r="P57" t="str">
            <v>ALL</v>
          </cell>
          <cell r="Q57" t="str">
            <v>ALL</v>
          </cell>
          <cell r="R57" t="str">
            <v>19+</v>
          </cell>
          <cell r="S57">
            <v>57</v>
          </cell>
        </row>
        <row r="58">
          <cell r="A58" t="str">
            <v>17+</v>
          </cell>
          <cell r="B58" t="str">
            <v>17+</v>
          </cell>
          <cell r="C58" t="str">
            <v>15+</v>
          </cell>
          <cell r="D58" t="str">
            <v>13+</v>
          </cell>
          <cell r="E58" t="str">
            <v>13+</v>
          </cell>
          <cell r="F58" t="str">
            <v>13+</v>
          </cell>
          <cell r="G58" t="str">
            <v>13+</v>
          </cell>
          <cell r="H58" t="str">
            <v>13+</v>
          </cell>
          <cell r="I58" t="str">
            <v>13+</v>
          </cell>
          <cell r="J58" t="str">
            <v>-</v>
          </cell>
          <cell r="L58" t="str">
            <v>ALL</v>
          </cell>
          <cell r="M58" t="str">
            <v>ALL</v>
          </cell>
          <cell r="N58" t="str">
            <v>ALL</v>
          </cell>
          <cell r="O58" t="str">
            <v>ALL</v>
          </cell>
          <cell r="P58" t="str">
            <v>ALL</v>
          </cell>
          <cell r="Q58" t="str">
            <v>ALL</v>
          </cell>
          <cell r="R58" t="str">
            <v>19+</v>
          </cell>
          <cell r="S58">
            <v>58</v>
          </cell>
        </row>
        <row r="59">
          <cell r="A59" t="str">
            <v>17+</v>
          </cell>
          <cell r="B59" t="str">
            <v>17+</v>
          </cell>
          <cell r="C59" t="str">
            <v>15+</v>
          </cell>
          <cell r="D59" t="str">
            <v>13+</v>
          </cell>
          <cell r="E59" t="str">
            <v>13+</v>
          </cell>
          <cell r="F59" t="str">
            <v>13+</v>
          </cell>
          <cell r="G59" t="str">
            <v>13+</v>
          </cell>
          <cell r="H59" t="str">
            <v>13+</v>
          </cell>
          <cell r="I59" t="str">
            <v>13+</v>
          </cell>
          <cell r="J59" t="str">
            <v>-</v>
          </cell>
          <cell r="L59" t="str">
            <v>ALL</v>
          </cell>
          <cell r="M59" t="str">
            <v>ALL</v>
          </cell>
          <cell r="N59" t="str">
            <v>ALL</v>
          </cell>
          <cell r="O59" t="str">
            <v>ALL</v>
          </cell>
          <cell r="P59" t="str">
            <v>ALL</v>
          </cell>
          <cell r="Q59" t="str">
            <v>ALL</v>
          </cell>
          <cell r="R59" t="str">
            <v>19+</v>
          </cell>
          <cell r="S59">
            <v>59</v>
          </cell>
        </row>
        <row r="60">
          <cell r="A60" t="str">
            <v>17+</v>
          </cell>
          <cell r="B60" t="str">
            <v>17+</v>
          </cell>
          <cell r="C60" t="str">
            <v>15+</v>
          </cell>
          <cell r="D60" t="str">
            <v>13+</v>
          </cell>
          <cell r="E60" t="str">
            <v>13+</v>
          </cell>
          <cell r="F60" t="str">
            <v>13+</v>
          </cell>
          <cell r="G60" t="str">
            <v>13+</v>
          </cell>
          <cell r="H60" t="str">
            <v>13+</v>
          </cell>
          <cell r="I60" t="str">
            <v>13+</v>
          </cell>
          <cell r="J60" t="str">
            <v>-</v>
          </cell>
          <cell r="L60" t="str">
            <v>ALL</v>
          </cell>
          <cell r="M60" t="str">
            <v>ALL</v>
          </cell>
          <cell r="N60" t="str">
            <v>ALL</v>
          </cell>
          <cell r="O60" t="str">
            <v>ALL</v>
          </cell>
          <cell r="P60" t="str">
            <v>ALL</v>
          </cell>
          <cell r="Q60" t="str">
            <v>ALL</v>
          </cell>
          <cell r="R60" t="str">
            <v>19+</v>
          </cell>
          <cell r="S60">
            <v>60</v>
          </cell>
        </row>
        <row r="61">
          <cell r="A61" t="str">
            <v>17+</v>
          </cell>
          <cell r="B61" t="str">
            <v>17+</v>
          </cell>
          <cell r="C61" t="str">
            <v>15+</v>
          </cell>
          <cell r="D61" t="str">
            <v>13+</v>
          </cell>
          <cell r="E61" t="str">
            <v>13+</v>
          </cell>
          <cell r="F61" t="str">
            <v>13+</v>
          </cell>
          <cell r="G61" t="str">
            <v>13+</v>
          </cell>
          <cell r="H61" t="str">
            <v>13+</v>
          </cell>
          <cell r="I61" t="str">
            <v>13+</v>
          </cell>
          <cell r="J61" t="str">
            <v>-</v>
          </cell>
          <cell r="L61" t="str">
            <v>ALL</v>
          </cell>
          <cell r="M61" t="str">
            <v>ALL</v>
          </cell>
          <cell r="N61" t="str">
            <v>ALL</v>
          </cell>
          <cell r="O61" t="str">
            <v>ALL</v>
          </cell>
          <cell r="P61" t="str">
            <v>ALL</v>
          </cell>
          <cell r="Q61" t="str">
            <v>ALL</v>
          </cell>
          <cell r="R61" t="str">
            <v>19+</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v>
          </cell>
          <cell r="L62" t="str">
            <v>ALL</v>
          </cell>
          <cell r="M62" t="str">
            <v>ALL</v>
          </cell>
          <cell r="N62" t="str">
            <v>ALL</v>
          </cell>
          <cell r="O62" t="str">
            <v>ALL</v>
          </cell>
          <cell r="P62" t="str">
            <v>ALL</v>
          </cell>
          <cell r="Q62" t="str">
            <v>ALL</v>
          </cell>
          <cell r="R62" t="str">
            <v>19+</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v>
          </cell>
          <cell r="L63" t="str">
            <v>ALL</v>
          </cell>
          <cell r="M63" t="str">
            <v>ALL</v>
          </cell>
          <cell r="N63" t="str">
            <v>ALL</v>
          </cell>
          <cell r="O63" t="str">
            <v>ALL</v>
          </cell>
          <cell r="P63" t="str">
            <v>ALL</v>
          </cell>
          <cell r="Q63" t="str">
            <v>ALL</v>
          </cell>
          <cell r="R63" t="str">
            <v>19+</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v>
          </cell>
          <cell r="L64" t="str">
            <v>ALL</v>
          </cell>
          <cell r="M64" t="str">
            <v>ALL</v>
          </cell>
          <cell r="N64" t="str">
            <v>ALL</v>
          </cell>
          <cell r="O64" t="str">
            <v>ALL</v>
          </cell>
          <cell r="P64" t="str">
            <v>ALL</v>
          </cell>
          <cell r="Q64" t="str">
            <v>ALL</v>
          </cell>
          <cell r="R64" t="str">
            <v>19+</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v>
          </cell>
          <cell r="L65" t="str">
            <v>ALL</v>
          </cell>
          <cell r="M65" t="str">
            <v>ALL</v>
          </cell>
          <cell r="N65" t="str">
            <v>ALL</v>
          </cell>
          <cell r="O65" t="str">
            <v>ALL</v>
          </cell>
          <cell r="P65" t="str">
            <v>ALL</v>
          </cell>
          <cell r="Q65" t="str">
            <v>ALL</v>
          </cell>
          <cell r="R65" t="str">
            <v>19+</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v>
          </cell>
          <cell r="L66" t="str">
            <v>ALL</v>
          </cell>
          <cell r="M66" t="str">
            <v>ALL</v>
          </cell>
          <cell r="N66" t="str">
            <v>ALL</v>
          </cell>
          <cell r="O66" t="str">
            <v>ALL</v>
          </cell>
          <cell r="P66" t="str">
            <v>ALL</v>
          </cell>
          <cell r="Q66" t="str">
            <v>ALL</v>
          </cell>
          <cell r="R66" t="str">
            <v>19+</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v>
          </cell>
          <cell r="L67" t="str">
            <v>ALL</v>
          </cell>
          <cell r="M67" t="str">
            <v>ALL</v>
          </cell>
          <cell r="N67" t="str">
            <v>ALL</v>
          </cell>
          <cell r="O67" t="str">
            <v>ALL</v>
          </cell>
          <cell r="P67" t="str">
            <v>ALL</v>
          </cell>
          <cell r="Q67" t="str">
            <v>ALL</v>
          </cell>
          <cell r="R67" t="str">
            <v>19+</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v>
          </cell>
          <cell r="L68" t="str">
            <v>ALL</v>
          </cell>
          <cell r="M68" t="str">
            <v>ALL</v>
          </cell>
          <cell r="N68" t="str">
            <v>ALL</v>
          </cell>
          <cell r="O68" t="str">
            <v>ALL</v>
          </cell>
          <cell r="P68" t="str">
            <v>ALL</v>
          </cell>
          <cell r="Q68" t="str">
            <v>ALL</v>
          </cell>
          <cell r="R68" t="str">
            <v>19+</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v>
          </cell>
          <cell r="L69" t="str">
            <v>ALL</v>
          </cell>
          <cell r="M69" t="str">
            <v>ALL</v>
          </cell>
          <cell r="N69" t="str">
            <v>ALL</v>
          </cell>
          <cell r="O69" t="str">
            <v>ALL</v>
          </cell>
          <cell r="P69" t="str">
            <v>ALL</v>
          </cell>
          <cell r="Q69" t="str">
            <v>ALL</v>
          </cell>
          <cell r="R69" t="str">
            <v>19+</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v>
          </cell>
          <cell r="L70" t="str">
            <v>ALL</v>
          </cell>
          <cell r="M70" t="str">
            <v>ALL</v>
          </cell>
          <cell r="N70" t="str">
            <v>ALL</v>
          </cell>
          <cell r="O70" t="str">
            <v>ALL</v>
          </cell>
          <cell r="P70" t="str">
            <v>ALL</v>
          </cell>
          <cell r="Q70" t="str">
            <v>ALL</v>
          </cell>
          <cell r="R70" t="str">
            <v>19+</v>
          </cell>
          <cell r="S70">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scillitoe@talktalk.net;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org;claireadam1986@hotmail.com" TargetMode="External"/><Relationship Id="rId32" Type="http://schemas.openxmlformats.org/officeDocument/2006/relationships/hyperlink" Target="mailto:doug@casablancacgt.co.uk" TargetMode="External"/><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opLeftCell="A11" workbookViewId="0">
      <selection activeCell="B2" sqref="B2"/>
    </sheetView>
  </sheetViews>
  <sheetFormatPr defaultColWidth="8.85546875" defaultRowHeight="12.75"/>
  <cols>
    <col min="1" max="1" width="8.85546875" style="178"/>
    <col min="2" max="2" width="106.140625" style="178" customWidth="1"/>
    <col min="3" max="16384" width="8.85546875" style="178"/>
  </cols>
  <sheetData>
    <row r="2" spans="2:2" ht="239.25" customHeight="1">
      <c r="B2" s="177" t="s">
        <v>523</v>
      </c>
    </row>
    <row r="3" spans="2:2" ht="15.75" customHeight="1"/>
    <row r="4" spans="2:2" ht="372.75" customHeight="1">
      <c r="B4" s="177" t="s">
        <v>516</v>
      </c>
    </row>
    <row r="6" spans="2:2" ht="67.5" customHeight="1">
      <c r="B6" s="177" t="s">
        <v>517</v>
      </c>
    </row>
    <row r="8" spans="2:2" ht="29.25" customHeight="1">
      <c r="B8" s="177" t="s">
        <v>518</v>
      </c>
    </row>
    <row r="10" spans="2:2" ht="54" customHeight="1">
      <c r="B10" s="177" t="s">
        <v>519</v>
      </c>
    </row>
    <row r="12" spans="2:2" ht="21.75" customHeight="1">
      <c r="B12" s="177" t="s">
        <v>253</v>
      </c>
    </row>
    <row r="14" spans="2:2" ht="28.5" customHeight="1">
      <c r="B14" s="177" t="s">
        <v>254</v>
      </c>
    </row>
    <row r="16" spans="2:2" ht="19.5" customHeight="1">
      <c r="B16" s="177" t="s">
        <v>255</v>
      </c>
    </row>
    <row r="18" spans="2:8">
      <c r="B18" s="220" t="s">
        <v>256</v>
      </c>
      <c r="C18" s="221"/>
      <c r="D18" s="221"/>
      <c r="E18" s="221"/>
      <c r="F18" s="221"/>
      <c r="G18" s="221"/>
      <c r="H18" s="222"/>
    </row>
    <row r="19" spans="2:8">
      <c r="B19" s="179"/>
      <c r="C19" s="180"/>
      <c r="D19" s="180"/>
      <c r="E19" s="180"/>
      <c r="F19" s="180"/>
      <c r="G19" s="180"/>
      <c r="H19" s="181"/>
    </row>
    <row r="20" spans="2:8" ht="67.5" customHeight="1">
      <c r="B20" s="177" t="s">
        <v>257</v>
      </c>
    </row>
    <row r="21" spans="2:8">
      <c r="B21" s="177"/>
    </row>
    <row r="22" spans="2:8" ht="46.5" customHeight="1">
      <c r="B22" s="177" t="s">
        <v>520</v>
      </c>
    </row>
    <row r="24" spans="2:8" ht="43.5" customHeight="1">
      <c r="B24" s="177" t="s">
        <v>258</v>
      </c>
    </row>
    <row r="26" spans="2:8" ht="36" customHeight="1">
      <c r="B26" s="177" t="s">
        <v>259</v>
      </c>
    </row>
    <row r="28" spans="2:8">
      <c r="B28" s="177" t="s">
        <v>260</v>
      </c>
    </row>
    <row r="30" spans="2:8" ht="90.75" customHeight="1">
      <c r="B30" s="177" t="s">
        <v>515</v>
      </c>
    </row>
  </sheetData>
  <sheetProtection algorithmName="SHA-512" hashValue="XFvrWEfsVH+Uzzw7iT7khnBl/oicI1+UyM3+KmCgEyo7aMU83BbY+nDOJmkPhFS3mxU8GX/INMMNsh5VTUGSfQ==" saltValue="1KQBTW8nj/MACZ4UWRji2g==" spinCount="100000" sheet="1" objects="1" scenarios="1"/>
  <mergeCells count="1">
    <mergeCell ref="B18:H18"/>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19"/>
  <sheetViews>
    <sheetView tabSelected="1" workbookViewId="0">
      <selection activeCell="G4" sqref="G4:I4"/>
    </sheetView>
  </sheetViews>
  <sheetFormatPr defaultColWidth="9.140625" defaultRowHeight="12.75"/>
  <cols>
    <col min="1" max="1" width="3.85546875" style="9" bestFit="1" customWidth="1"/>
    <col min="2" max="2" width="12.42578125" style="9" customWidth="1"/>
    <col min="3" max="3" width="17.28515625" style="2" customWidth="1"/>
    <col min="4" max="4" width="19.42578125" style="2" customWidth="1"/>
    <col min="5" max="5" width="14.5703125" style="9" customWidth="1"/>
    <col min="6" max="6" width="7.85546875" style="9" customWidth="1"/>
    <col min="7" max="7" width="13.85546875" style="2" customWidth="1"/>
    <col min="8" max="8" width="10.5703125" style="4" customWidth="1"/>
    <col min="9" max="9" width="11.7109375" style="9" customWidth="1"/>
    <col min="10" max="10" width="1.7109375" style="26" customWidth="1"/>
    <col min="11" max="12" width="1.7109375" style="28" customWidth="1"/>
    <col min="13" max="13" width="1.7109375" style="33" customWidth="1"/>
    <col min="14" max="14" width="54.7109375" style="30" customWidth="1"/>
    <col min="15" max="15" width="12.5703125" style="31" customWidth="1"/>
    <col min="16" max="16384" width="9.140625" style="2"/>
  </cols>
  <sheetData>
    <row r="1" spans="1:15" ht="18">
      <c r="A1" s="79">
        <v>60</v>
      </c>
      <c r="B1" s="86" t="s">
        <v>62</v>
      </c>
      <c r="D1" s="87" t="s">
        <v>37</v>
      </c>
      <c r="H1" s="263" t="s">
        <v>251</v>
      </c>
      <c r="I1" s="263"/>
    </row>
    <row r="2" spans="1:15" ht="23.25">
      <c r="A2" s="270" t="s">
        <v>141</v>
      </c>
      <c r="B2" s="270"/>
      <c r="C2" s="270"/>
      <c r="D2" s="270"/>
      <c r="E2" s="270"/>
      <c r="F2" s="270"/>
      <c r="G2" s="270"/>
      <c r="H2" s="270"/>
      <c r="I2" s="270"/>
      <c r="J2" s="17"/>
      <c r="M2" s="29"/>
    </row>
    <row r="3" spans="1:15" ht="23.25" customHeight="1" thickBot="1">
      <c r="A3" s="77">
        <f>IF(C5="",2,1+MATCH(C5,Clubs!A2:A37,0))</f>
        <v>37</v>
      </c>
      <c r="B3" s="77"/>
      <c r="C3" s="269" t="s">
        <v>0</v>
      </c>
      <c r="D3" s="269"/>
      <c r="E3" s="269"/>
      <c r="F3" s="269"/>
      <c r="G3" s="269"/>
      <c r="H3" s="269"/>
      <c r="I3" s="59">
        <v>2019</v>
      </c>
      <c r="J3" s="18"/>
      <c r="M3" s="29"/>
    </row>
    <row r="4" spans="1:15" ht="48.75" customHeight="1" thickBot="1">
      <c r="A4" s="238" t="s">
        <v>51</v>
      </c>
      <c r="B4" s="239"/>
      <c r="C4" s="264" t="s">
        <v>499</v>
      </c>
      <c r="D4" s="265"/>
      <c r="E4" s="248" t="s">
        <v>1</v>
      </c>
      <c r="F4" s="249"/>
      <c r="G4" s="266" t="s">
        <v>522</v>
      </c>
      <c r="H4" s="267"/>
      <c r="I4" s="268"/>
      <c r="J4" s="19"/>
      <c r="M4" s="29"/>
    </row>
    <row r="5" spans="1:15" ht="16.5" customHeight="1" thickBot="1">
      <c r="A5" s="238" t="s">
        <v>20</v>
      </c>
      <c r="B5" s="239"/>
      <c r="C5" s="258" t="s">
        <v>490</v>
      </c>
      <c r="D5" s="259"/>
      <c r="E5" s="248" t="s">
        <v>2</v>
      </c>
      <c r="F5" s="249"/>
      <c r="G5" s="260" t="s">
        <v>498</v>
      </c>
      <c r="H5" s="261"/>
      <c r="I5" s="262"/>
      <c r="J5" s="19"/>
      <c r="L5" s="32"/>
      <c r="M5" s="32"/>
    </row>
    <row r="6" spans="1:15" ht="16.5" customHeight="1" thickBot="1">
      <c r="A6" s="238" t="s">
        <v>3</v>
      </c>
      <c r="B6" s="239"/>
      <c r="C6" s="256" t="str">
        <f ca="1">IF(A3="#N/A","",INDIRECT("Clubs!"&amp;"D"&amp;TEXT(A3,"0")))</f>
        <v>Your contact</v>
      </c>
      <c r="D6" s="257"/>
      <c r="E6" s="248" t="s">
        <v>233</v>
      </c>
      <c r="F6" s="249"/>
      <c r="G6" s="250" t="str">
        <f ca="1">IF(A3="","",INDIRECT("Clubs!"&amp;"E"&amp;TEXT(A3,"0")))</f>
        <v>Your BG Number</v>
      </c>
      <c r="H6" s="251"/>
      <c r="I6" s="252"/>
      <c r="J6" s="20"/>
      <c r="M6" s="29"/>
    </row>
    <row r="7" spans="1:15" ht="18" customHeight="1" thickBot="1">
      <c r="A7" s="240" t="s">
        <v>4</v>
      </c>
      <c r="B7" s="241"/>
      <c r="C7" s="244" t="str">
        <f ca="1">IF(A3="","",INDIRECT("Clubs!"&amp;"B"&amp;TEXT(A3,"0")))</f>
        <v>Your address</v>
      </c>
      <c r="D7" s="245"/>
      <c r="E7" s="248" t="s">
        <v>5</v>
      </c>
      <c r="F7" s="249"/>
      <c r="G7" s="250" t="str">
        <f ca="1">IF(A3="","",INDIRECT("Clubs!"&amp;"F"&amp;TEXT(A3,"0")))</f>
        <v>Your phone</v>
      </c>
      <c r="H7" s="251"/>
      <c r="I7" s="252"/>
      <c r="J7" s="20"/>
      <c r="M7" s="29"/>
    </row>
    <row r="8" spans="1:15" ht="34.5" customHeight="1" thickBot="1">
      <c r="A8" s="242"/>
      <c r="B8" s="243"/>
      <c r="C8" s="246"/>
      <c r="D8" s="247"/>
      <c r="E8" s="248" t="s">
        <v>6</v>
      </c>
      <c r="F8" s="249"/>
      <c r="G8" s="253" t="str">
        <f ca="1">IF(A3="","",INDIRECT("Clubs!"&amp;"G"&amp;TEXT(A3,"0")))</f>
        <v>Your emails; separated with semi-colons</v>
      </c>
      <c r="H8" s="254"/>
      <c r="I8" s="255"/>
      <c r="J8" s="20"/>
      <c r="M8" s="29"/>
    </row>
    <row r="9" spans="1:15" ht="16.5" customHeight="1" thickBot="1">
      <c r="A9" s="238" t="s">
        <v>53</v>
      </c>
      <c r="B9" s="239"/>
      <c r="C9" s="256" t="str">
        <f ca="1">IF(A3="","",INDIRECT("Clubs!"&amp;"C"&amp;TEXT(A3,"0")))</f>
        <v>Your postcode</v>
      </c>
      <c r="D9" s="257"/>
      <c r="E9" s="248" t="s">
        <v>8</v>
      </c>
      <c r="F9" s="249"/>
      <c r="G9" s="250" t="str">
        <f ca="1">IF(A3="","",INDIRECT("Clubs!"&amp;"H"&amp;TEXT(A3,"0")))</f>
        <v>Your colours</v>
      </c>
      <c r="H9" s="251"/>
      <c r="I9" s="252"/>
      <c r="J9" s="20"/>
      <c r="M9" s="29"/>
    </row>
    <row r="10" spans="1:15" ht="16.5" thickBot="1">
      <c r="A10" s="35"/>
      <c r="B10" s="35"/>
      <c r="C10" s="5"/>
      <c r="D10" s="3"/>
      <c r="E10" s="34"/>
      <c r="F10" s="27"/>
      <c r="G10" s="7"/>
      <c r="H10" s="58"/>
      <c r="I10" s="27"/>
      <c r="J10" s="21"/>
      <c r="K10" s="78"/>
      <c r="L10" s="78"/>
      <c r="M10" s="78"/>
      <c r="N10" s="78"/>
      <c r="O10" s="78"/>
    </row>
    <row r="11" spans="1:15" ht="16.5" customHeight="1" thickBot="1">
      <c r="A11" s="124" t="s">
        <v>87</v>
      </c>
      <c r="B11" s="125" t="s">
        <v>88</v>
      </c>
      <c r="C11" s="126" t="s">
        <v>9</v>
      </c>
      <c r="D11" s="127" t="s">
        <v>21</v>
      </c>
      <c r="E11" s="128" t="s">
        <v>210</v>
      </c>
      <c r="F11" s="129" t="s">
        <v>43</v>
      </c>
      <c r="G11" s="129" t="s">
        <v>42</v>
      </c>
      <c r="H11" s="129" t="s">
        <v>44</v>
      </c>
      <c r="I11" s="130" t="s">
        <v>10</v>
      </c>
      <c r="J11" s="22"/>
      <c r="K11" s="69"/>
      <c r="L11" s="69"/>
      <c r="M11" s="69"/>
      <c r="N11" s="129" t="s">
        <v>123</v>
      </c>
      <c r="O11" s="70"/>
    </row>
    <row r="12" spans="1:15" ht="18" customHeight="1" thickBot="1">
      <c r="A12" s="36">
        <v>1</v>
      </c>
      <c r="B12" s="80"/>
      <c r="C12" s="60"/>
      <c r="D12" s="61"/>
      <c r="E12" s="217"/>
      <c r="F12" s="62"/>
      <c r="G12" s="63"/>
      <c r="H12" s="64" t="str">
        <f ca="1">IF(INDIRECT("E"&amp;ROW())="","",IF(INDIRECT("G"&amp;ROW())="",INDIRECT("Lists!L"&amp;($I$3-INDIRECT("E"&amp;ROW()))),HLOOKUP(INDIRECT("G"&amp;ROW()),GradeAges,($I$3-INDIRECT("E"&amp;ROW())),FALSE)))</f>
        <v/>
      </c>
      <c r="I12" s="92"/>
      <c r="J12" s="23"/>
      <c r="K12" s="71"/>
      <c r="L12" s="71"/>
      <c r="M12" s="71"/>
      <c r="N12" s="90"/>
      <c r="O12" s="72"/>
    </row>
    <row r="13" spans="1:15" ht="18.75" customHeight="1" thickBot="1">
      <c r="A13" s="36">
        <v>2</v>
      </c>
      <c r="B13" s="80"/>
      <c r="C13" s="60"/>
      <c r="D13" s="65"/>
      <c r="E13" s="217"/>
      <c r="F13" s="62"/>
      <c r="G13" s="63"/>
      <c r="H13" s="64" t="str">
        <f ca="1">IF(INDIRECT("E"&amp;ROW())="","",IF(INDIRECT("G"&amp;ROW())="",INDIRECT("Lists!L"&amp;($I$3-INDIRECT("E"&amp;ROW()))),HLOOKUP(INDIRECT("G"&amp;ROW()),GradeAges,($I$3-INDIRECT("E"&amp;ROW())),FALSE)))</f>
        <v/>
      </c>
      <c r="I13" s="92"/>
      <c r="J13" s="23"/>
      <c r="K13" s="71"/>
      <c r="L13" s="71"/>
      <c r="M13" s="71"/>
      <c r="N13" s="90"/>
      <c r="O13" s="72"/>
    </row>
    <row r="14" spans="1:15" ht="16.5" customHeight="1" thickBot="1">
      <c r="A14" s="233" t="s">
        <v>91</v>
      </c>
      <c r="B14" s="234"/>
      <c r="C14" s="231" t="s">
        <v>121</v>
      </c>
      <c r="D14" s="232"/>
      <c r="E14" s="132" t="s">
        <v>48</v>
      </c>
      <c r="F14" s="235"/>
      <c r="G14" s="230"/>
      <c r="H14" s="223" t="s">
        <v>29</v>
      </c>
      <c r="I14" s="224"/>
      <c r="J14" s="24"/>
      <c r="K14" s="71"/>
      <c r="L14" s="73"/>
      <c r="M14" s="73"/>
      <c r="N14" s="131" t="s">
        <v>122</v>
      </c>
      <c r="O14" s="72"/>
    </row>
    <row r="15" spans="1:15" ht="16.5" customHeight="1" thickBot="1">
      <c r="A15" s="225" t="str">
        <f>IF(H14="All Day","","2nd Judge:" )</f>
        <v/>
      </c>
      <c r="B15" s="226"/>
      <c r="C15" s="231"/>
      <c r="D15" s="232"/>
      <c r="E15" s="132" t="str">
        <f>IF(H14="All Day","","Level:" )</f>
        <v/>
      </c>
      <c r="F15" s="235"/>
      <c r="G15" s="230"/>
      <c r="H15" s="227" t="str">
        <f>IF(H14="All Day","",IF(H14="Morning","Afternoon","Morning"))</f>
        <v/>
      </c>
      <c r="I15" s="228"/>
      <c r="J15" s="25"/>
      <c r="K15" s="71"/>
      <c r="L15" s="73"/>
      <c r="M15" s="73"/>
      <c r="N15" s="91"/>
      <c r="O15" s="74"/>
    </row>
    <row r="16" spans="1:15" ht="16.5" thickBot="1">
      <c r="A16" s="37">
        <v>3</v>
      </c>
      <c r="B16" s="81"/>
      <c r="C16" s="60"/>
      <c r="D16" s="66"/>
      <c r="E16" s="217"/>
      <c r="F16" s="62"/>
      <c r="G16" s="63"/>
      <c r="H16" s="64" t="str">
        <f ca="1">IF(INDIRECT("E"&amp;ROW())="","",IF(INDIRECT("G"&amp;ROW())="",INDIRECT("Lists!L"&amp;($I$3-INDIRECT("E"&amp;ROW()))),HLOOKUP(INDIRECT("G"&amp;ROW()),GradeAges,($I$3-INDIRECT("E"&amp;ROW())),FALSE)))</f>
        <v/>
      </c>
      <c r="I16" s="93"/>
      <c r="J16" s="23"/>
      <c r="K16" s="71"/>
      <c r="L16" s="71"/>
      <c r="M16" s="71"/>
      <c r="N16" s="90"/>
      <c r="O16" s="72"/>
    </row>
    <row r="17" spans="1:15" ht="16.5" thickBot="1">
      <c r="A17" s="16">
        <v>4</v>
      </c>
      <c r="B17" s="82"/>
      <c r="C17" s="60"/>
      <c r="D17" s="61"/>
      <c r="E17" s="217"/>
      <c r="F17" s="62"/>
      <c r="G17" s="63"/>
      <c r="H17" s="64" t="str">
        <f ca="1">IF(INDIRECT("E"&amp;ROW())="","",IF(INDIRECT("G"&amp;ROW())="",INDIRECT("Lists!L"&amp;($I$3-INDIRECT("E"&amp;ROW()))),HLOOKUP(INDIRECT("G"&amp;ROW()),GradeAges,($I$3-INDIRECT("E"&amp;ROW())),FALSE)))</f>
        <v/>
      </c>
      <c r="I17" s="94"/>
      <c r="J17" s="24"/>
      <c r="K17" s="71"/>
      <c r="L17" s="71"/>
      <c r="M17" s="71"/>
      <c r="N17" s="90"/>
      <c r="O17" s="72"/>
    </row>
    <row r="18" spans="1:15" ht="16.5" thickBot="1">
      <c r="A18" s="36">
        <v>5</v>
      </c>
      <c r="B18" s="80"/>
      <c r="C18" s="60"/>
      <c r="D18" s="65"/>
      <c r="E18" s="217"/>
      <c r="F18" s="62"/>
      <c r="G18" s="63"/>
      <c r="H18" s="64" t="str">
        <f ca="1">IF(INDIRECT("E"&amp;ROW())="","",IF(INDIRECT("G"&amp;ROW())="",INDIRECT("Lists!L"&amp;($I$3-INDIRECT("E"&amp;ROW()))),HLOOKUP(INDIRECT("G"&amp;ROW()),GradeAges,($I$3-INDIRECT("E"&amp;ROW())),FALSE)))</f>
        <v/>
      </c>
      <c r="I18" s="94"/>
      <c r="J18" s="24"/>
      <c r="K18" s="71"/>
      <c r="L18" s="71"/>
      <c r="M18" s="71"/>
      <c r="N18" s="90"/>
      <c r="O18" s="72"/>
    </row>
    <row r="19" spans="1:15" ht="16.5" thickBot="1">
      <c r="A19" s="36">
        <v>6</v>
      </c>
      <c r="B19" s="80"/>
      <c r="C19" s="60"/>
      <c r="D19" s="61"/>
      <c r="E19" s="217"/>
      <c r="F19" s="62"/>
      <c r="G19" s="63"/>
      <c r="H19" s="64" t="str">
        <f ca="1">IF(INDIRECT("E"&amp;ROW())="","",IF(INDIRECT("G"&amp;ROW())="",INDIRECT("Lists!L"&amp;($I$3-INDIRECT("E"&amp;ROW()))),HLOOKUP(INDIRECT("G"&amp;ROW()),GradeAges,($I$3-INDIRECT("E"&amp;ROW())),FALSE)))</f>
        <v/>
      </c>
      <c r="I19" s="94"/>
      <c r="J19" s="24"/>
      <c r="K19" s="71"/>
      <c r="L19" s="71"/>
      <c r="M19" s="71"/>
      <c r="N19" s="90"/>
      <c r="O19" s="72"/>
    </row>
    <row r="20" spans="1:15" ht="16.5" customHeight="1" thickBot="1">
      <c r="A20" s="233" t="s">
        <v>92</v>
      </c>
      <c r="B20" s="237"/>
      <c r="C20" s="231" t="s">
        <v>120</v>
      </c>
      <c r="D20" s="232"/>
      <c r="E20" s="132" t="s">
        <v>47</v>
      </c>
      <c r="F20" s="235"/>
      <c r="G20" s="230"/>
      <c r="H20" s="229" t="s">
        <v>29</v>
      </c>
      <c r="I20" s="230"/>
      <c r="J20" s="24"/>
      <c r="K20" s="71"/>
      <c r="L20" s="71"/>
      <c r="M20" s="75"/>
      <c r="N20" s="90"/>
      <c r="O20" s="72"/>
    </row>
    <row r="21" spans="1:15" ht="16.5" customHeight="1" thickBot="1">
      <c r="A21" s="225" t="str">
        <f>IF(H20="All Day","","2nd Official:" )</f>
        <v/>
      </c>
      <c r="B21" s="236"/>
      <c r="C21" s="231"/>
      <c r="D21" s="232"/>
      <c r="E21" s="132" t="str">
        <f>IF(H20="All Day","","Job:" )</f>
        <v/>
      </c>
      <c r="F21" s="235"/>
      <c r="G21" s="230"/>
      <c r="H21" s="227" t="str">
        <f>IF(H20="All Day","",IF(H20="Morning","Afternoon","Morning"))</f>
        <v/>
      </c>
      <c r="I21" s="228"/>
      <c r="J21" s="25"/>
      <c r="K21" s="71"/>
      <c r="L21" s="71"/>
      <c r="M21" s="75"/>
      <c r="N21" s="90"/>
      <c r="O21" s="72"/>
    </row>
    <row r="22" spans="1:15" ht="16.5" thickBot="1">
      <c r="A22" s="36">
        <v>7</v>
      </c>
      <c r="B22" s="80"/>
      <c r="C22" s="60"/>
      <c r="D22" s="65"/>
      <c r="E22" s="217"/>
      <c r="F22" s="62"/>
      <c r="G22" s="63"/>
      <c r="H22" s="64" t="str">
        <f ca="1">IF(INDIRECT("E"&amp;ROW())="","",IF(INDIRECT("G"&amp;ROW())="",INDIRECT("Lists!L"&amp;($I$3-INDIRECT("E"&amp;ROW()))),HLOOKUP(INDIRECT("G"&amp;ROW()),GradeAges,($I$3-INDIRECT("E"&amp;ROW())),FALSE)))</f>
        <v/>
      </c>
      <c r="I22" s="94"/>
      <c r="J22" s="24"/>
      <c r="K22" s="71"/>
      <c r="L22" s="71"/>
      <c r="M22" s="71"/>
      <c r="N22" s="90"/>
      <c r="O22" s="72"/>
    </row>
    <row r="23" spans="1:15" ht="16.5" thickBot="1">
      <c r="A23" s="36">
        <v>8</v>
      </c>
      <c r="B23" s="80"/>
      <c r="C23" s="60"/>
      <c r="D23" s="66"/>
      <c r="E23" s="217"/>
      <c r="F23" s="62"/>
      <c r="G23" s="63"/>
      <c r="H23" s="64" t="str">
        <f ca="1">IF(INDIRECT("E"&amp;ROW())="","",IF(INDIRECT("G"&amp;ROW())="",INDIRECT("Lists!L"&amp;($I$3-INDIRECT("E"&amp;ROW()))),HLOOKUP(INDIRECT("G"&amp;ROW()),GradeAges,($I$3-INDIRECT("E"&amp;ROW())),FALSE)))</f>
        <v/>
      </c>
      <c r="I23" s="94"/>
      <c r="J23" s="24"/>
      <c r="K23" s="71"/>
      <c r="L23" s="71"/>
      <c r="M23" s="71"/>
      <c r="N23" s="90"/>
      <c r="O23" s="72"/>
    </row>
    <row r="24" spans="1:15" ht="16.5" thickBot="1">
      <c r="A24" s="37">
        <v>9</v>
      </c>
      <c r="B24" s="81"/>
      <c r="C24" s="60"/>
      <c r="D24" s="61"/>
      <c r="E24" s="217"/>
      <c r="F24" s="62"/>
      <c r="G24" s="63"/>
      <c r="H24" s="64" t="str">
        <f ca="1">IF(INDIRECT("E"&amp;ROW())="","",IF(INDIRECT("G"&amp;ROW())="",INDIRECT("Lists!L"&amp;($I$3-INDIRECT("E"&amp;ROW()))),HLOOKUP(INDIRECT("G"&amp;ROW()),GradeAges,($I$3-INDIRECT("E"&amp;ROW())),FALSE)))</f>
        <v/>
      </c>
      <c r="I24" s="94"/>
      <c r="J24" s="24"/>
      <c r="K24" s="71"/>
      <c r="L24" s="71"/>
      <c r="M24" s="71"/>
      <c r="N24" s="90"/>
      <c r="O24" s="72"/>
    </row>
    <row r="25" spans="1:15" ht="16.5" thickBot="1">
      <c r="A25" s="16">
        <v>10</v>
      </c>
      <c r="B25" s="82"/>
      <c r="C25" s="60"/>
      <c r="D25" s="65"/>
      <c r="E25" s="217"/>
      <c r="F25" s="62"/>
      <c r="G25" s="63"/>
      <c r="H25" s="64" t="str">
        <f ca="1">IF(INDIRECT("E"&amp;ROW())="","",IF(INDIRECT("G"&amp;ROW())="",INDIRECT("Lists!L"&amp;($I$3-INDIRECT("E"&amp;ROW()))),HLOOKUP(INDIRECT("G"&amp;ROW()),GradeAges,($I$3-INDIRECT("E"&amp;ROW())),FALSE)))</f>
        <v/>
      </c>
      <c r="I25" s="94"/>
      <c r="J25" s="24"/>
      <c r="K25" s="71"/>
      <c r="L25" s="71"/>
      <c r="M25" s="71"/>
      <c r="N25" s="90"/>
      <c r="O25" s="72"/>
    </row>
    <row r="26" spans="1:15" ht="16.5" customHeight="1" thickBot="1">
      <c r="A26" s="233" t="s">
        <v>91</v>
      </c>
      <c r="B26" s="234"/>
      <c r="C26" s="231" t="s">
        <v>121</v>
      </c>
      <c r="D26" s="232"/>
      <c r="E26" s="132" t="s">
        <v>48</v>
      </c>
      <c r="F26" s="235"/>
      <c r="G26" s="230"/>
      <c r="H26" s="223" t="s">
        <v>29</v>
      </c>
      <c r="I26" s="224"/>
      <c r="J26" s="24"/>
      <c r="K26" s="71"/>
      <c r="L26" s="73"/>
      <c r="M26" s="73"/>
      <c r="N26" s="131" t="s">
        <v>122</v>
      </c>
      <c r="O26" s="74"/>
    </row>
    <row r="27" spans="1:15" ht="16.5" customHeight="1" thickBot="1">
      <c r="A27" s="225" t="str">
        <f>IF(H26="All Day","","2nd Judge:" )</f>
        <v/>
      </c>
      <c r="B27" s="226"/>
      <c r="C27" s="231"/>
      <c r="D27" s="232"/>
      <c r="E27" s="132" t="str">
        <f>IF(H26="All Day","","Level:" )</f>
        <v/>
      </c>
      <c r="F27" s="235"/>
      <c r="G27" s="230"/>
      <c r="H27" s="227" t="str">
        <f>IF(H26="All Day","",IF(H26="Morning","Afternoon","Morning"))</f>
        <v/>
      </c>
      <c r="I27" s="228"/>
      <c r="J27" s="25"/>
      <c r="K27" s="71"/>
      <c r="L27" s="73"/>
      <c r="M27" s="73"/>
      <c r="N27" s="91"/>
      <c r="O27" s="74"/>
    </row>
    <row r="28" spans="1:15" ht="16.5" thickBot="1">
      <c r="A28" s="36">
        <v>11</v>
      </c>
      <c r="B28" s="80"/>
      <c r="C28" s="60"/>
      <c r="D28" s="61"/>
      <c r="E28" s="217"/>
      <c r="F28" s="62"/>
      <c r="G28" s="63"/>
      <c r="H28" s="64" t="str">
        <f t="shared" ref="H28:H33" ca="1" si="0">IF(INDIRECT("E"&amp;ROW())="","",IF(INDIRECT("G"&amp;ROW())="",INDIRECT("Lists!L"&amp;($I$3-INDIRECT("E"&amp;ROW()))),HLOOKUP(INDIRECT("G"&amp;ROW()),GradeAges,($I$3-INDIRECT("E"&amp;ROW())),FALSE)))</f>
        <v/>
      </c>
      <c r="I28" s="94"/>
      <c r="J28" s="24"/>
      <c r="K28" s="71"/>
      <c r="L28" s="71"/>
      <c r="M28" s="71"/>
      <c r="N28" s="90"/>
      <c r="O28" s="72"/>
    </row>
    <row r="29" spans="1:15" ht="16.5" thickBot="1">
      <c r="A29" s="36">
        <v>12</v>
      </c>
      <c r="B29" s="83"/>
      <c r="C29" s="60"/>
      <c r="D29" s="65"/>
      <c r="E29" s="217"/>
      <c r="F29" s="62"/>
      <c r="G29" s="63"/>
      <c r="H29" s="64" t="str">
        <f t="shared" ca="1" si="0"/>
        <v/>
      </c>
      <c r="I29" s="94"/>
      <c r="J29" s="24"/>
      <c r="K29" s="71"/>
      <c r="L29" s="71"/>
      <c r="M29" s="71"/>
      <c r="N29" s="90"/>
      <c r="O29" s="72"/>
    </row>
    <row r="30" spans="1:15" ht="16.5" thickBot="1">
      <c r="A30" s="36">
        <v>13</v>
      </c>
      <c r="B30" s="84"/>
      <c r="C30" s="60"/>
      <c r="D30" s="66"/>
      <c r="E30" s="217"/>
      <c r="F30" s="62"/>
      <c r="G30" s="63"/>
      <c r="H30" s="64" t="str">
        <f t="shared" ca="1" si="0"/>
        <v/>
      </c>
      <c r="I30" s="94"/>
      <c r="J30" s="24"/>
      <c r="K30" s="71"/>
      <c r="L30" s="71"/>
      <c r="M30" s="71"/>
      <c r="N30" s="90"/>
      <c r="O30" s="72"/>
    </row>
    <row r="31" spans="1:15" ht="16.5" thickBot="1">
      <c r="A31" s="36">
        <v>14</v>
      </c>
      <c r="B31" s="83"/>
      <c r="C31" s="60"/>
      <c r="D31" s="61"/>
      <c r="E31" s="217"/>
      <c r="F31" s="62"/>
      <c r="G31" s="63"/>
      <c r="H31" s="64" t="str">
        <f t="shared" ca="1" si="0"/>
        <v/>
      </c>
      <c r="I31" s="94"/>
      <c r="J31" s="24"/>
      <c r="K31" s="71"/>
      <c r="L31" s="71"/>
      <c r="M31" s="71"/>
      <c r="N31" s="90"/>
      <c r="O31" s="72"/>
    </row>
    <row r="32" spans="1:15" ht="16.5" thickBot="1">
      <c r="A32" s="36">
        <v>15</v>
      </c>
      <c r="B32" s="84"/>
      <c r="C32" s="60"/>
      <c r="D32" s="65"/>
      <c r="E32" s="217"/>
      <c r="F32" s="62"/>
      <c r="G32" s="63"/>
      <c r="H32" s="64" t="str">
        <f t="shared" ca="1" si="0"/>
        <v/>
      </c>
      <c r="I32" s="94"/>
      <c r="J32" s="24"/>
      <c r="K32" s="71"/>
      <c r="L32" s="71"/>
      <c r="M32" s="71"/>
      <c r="N32" s="90"/>
      <c r="O32" s="72"/>
    </row>
    <row r="33" spans="1:15" ht="16.5" thickBot="1">
      <c r="A33" s="36">
        <v>16</v>
      </c>
      <c r="B33" s="84"/>
      <c r="C33" s="60"/>
      <c r="D33" s="61"/>
      <c r="E33" s="217"/>
      <c r="F33" s="62"/>
      <c r="G33" s="63"/>
      <c r="H33" s="64" t="str">
        <f t="shared" ca="1" si="0"/>
        <v/>
      </c>
      <c r="I33" s="94"/>
      <c r="J33" s="24"/>
      <c r="K33" s="71"/>
      <c r="L33" s="71"/>
      <c r="M33" s="71"/>
      <c r="N33" s="90"/>
      <c r="O33" s="72"/>
    </row>
    <row r="34" spans="1:15" ht="16.5" customHeight="1" thickBot="1">
      <c r="A34" s="233" t="s">
        <v>92</v>
      </c>
      <c r="B34" s="237"/>
      <c r="C34" s="231" t="s">
        <v>120</v>
      </c>
      <c r="D34" s="232"/>
      <c r="E34" s="132" t="s">
        <v>47</v>
      </c>
      <c r="F34" s="235"/>
      <c r="G34" s="230"/>
      <c r="H34" s="229" t="s">
        <v>29</v>
      </c>
      <c r="I34" s="230"/>
      <c r="J34" s="24"/>
      <c r="K34" s="71"/>
      <c r="L34" s="71"/>
      <c r="M34" s="75"/>
      <c r="N34" s="90"/>
      <c r="O34" s="72"/>
    </row>
    <row r="35" spans="1:15" ht="16.5" customHeight="1" thickBot="1">
      <c r="A35" s="225" t="str">
        <f>IF(H34="All Day","","2nd Official:" )</f>
        <v/>
      </c>
      <c r="B35" s="236"/>
      <c r="C35" s="231"/>
      <c r="D35" s="232"/>
      <c r="E35" s="132" t="str">
        <f>IF(H34="All Day","","Job:" )</f>
        <v/>
      </c>
      <c r="F35" s="235"/>
      <c r="G35" s="230"/>
      <c r="H35" s="227" t="str">
        <f>IF(H34="All Day","",IF(H34="Morning","Afternoon","Morning"))</f>
        <v/>
      </c>
      <c r="I35" s="228"/>
      <c r="J35" s="25"/>
      <c r="K35" s="71"/>
      <c r="L35" s="71"/>
      <c r="M35" s="75"/>
      <c r="N35" s="90"/>
      <c r="O35" s="72"/>
    </row>
    <row r="36" spans="1:15" ht="16.5" thickBot="1">
      <c r="A36" s="36">
        <v>17</v>
      </c>
      <c r="B36" s="84"/>
      <c r="C36" s="60"/>
      <c r="D36" s="65"/>
      <c r="E36" s="217"/>
      <c r="F36" s="62"/>
      <c r="G36" s="63"/>
      <c r="H36" s="64" t="str">
        <f t="shared" ref="H36:H42" ca="1" si="1">IF(INDIRECT("E"&amp;ROW())="","",IF(INDIRECT("G"&amp;ROW())="",INDIRECT("Lists!L"&amp;($I$3-INDIRECT("E"&amp;ROW()))),HLOOKUP(INDIRECT("G"&amp;ROW()),GradeAges,($I$3-INDIRECT("E"&amp;ROW())),FALSE)))</f>
        <v/>
      </c>
      <c r="I36" s="94"/>
      <c r="J36" s="24"/>
      <c r="K36" s="71"/>
      <c r="L36" s="71"/>
      <c r="M36" s="71"/>
      <c r="N36" s="90"/>
      <c r="O36" s="72"/>
    </row>
    <row r="37" spans="1:15" ht="16.5" thickBot="1">
      <c r="A37" s="37">
        <v>18</v>
      </c>
      <c r="B37" s="85"/>
      <c r="C37" s="60"/>
      <c r="D37" s="66"/>
      <c r="E37" s="217"/>
      <c r="F37" s="62"/>
      <c r="G37" s="63"/>
      <c r="H37" s="64" t="str">
        <f t="shared" ca="1" si="1"/>
        <v/>
      </c>
      <c r="I37" s="94"/>
      <c r="J37" s="24"/>
      <c r="K37" s="71"/>
      <c r="L37" s="71"/>
      <c r="M37" s="71"/>
      <c r="N37" s="90"/>
      <c r="O37" s="72"/>
    </row>
    <row r="38" spans="1:15" ht="16.5" thickBot="1">
      <c r="A38" s="16">
        <v>19</v>
      </c>
      <c r="B38" s="83"/>
      <c r="C38" s="60"/>
      <c r="D38" s="61"/>
      <c r="E38" s="217"/>
      <c r="F38" s="62"/>
      <c r="G38" s="63"/>
      <c r="H38" s="64" t="str">
        <f t="shared" ca="1" si="1"/>
        <v/>
      </c>
      <c r="I38" s="94"/>
      <c r="J38" s="24"/>
      <c r="K38" s="71"/>
      <c r="L38" s="71"/>
      <c r="M38" s="71"/>
      <c r="N38" s="90"/>
      <c r="O38" s="72"/>
    </row>
    <row r="39" spans="1:15" ht="16.5" thickBot="1">
      <c r="A39" s="36">
        <v>20</v>
      </c>
      <c r="B39" s="84"/>
      <c r="C39" s="60"/>
      <c r="D39" s="65"/>
      <c r="E39" s="217"/>
      <c r="F39" s="62"/>
      <c r="G39" s="63"/>
      <c r="H39" s="64" t="str">
        <f t="shared" ca="1" si="1"/>
        <v/>
      </c>
      <c r="I39" s="94"/>
      <c r="J39" s="24"/>
      <c r="K39" s="71"/>
      <c r="L39" s="71"/>
      <c r="M39" s="71"/>
      <c r="N39" s="90"/>
      <c r="O39" s="72"/>
    </row>
    <row r="40" spans="1:15" ht="16.5" thickBot="1">
      <c r="A40" s="36">
        <v>21</v>
      </c>
      <c r="B40" s="83"/>
      <c r="C40" s="60"/>
      <c r="D40" s="61"/>
      <c r="E40" s="217"/>
      <c r="F40" s="62"/>
      <c r="G40" s="63"/>
      <c r="H40" s="64" t="str">
        <f t="shared" ca="1" si="1"/>
        <v/>
      </c>
      <c r="I40" s="94"/>
      <c r="J40" s="24"/>
      <c r="K40" s="71"/>
      <c r="L40" s="71"/>
      <c r="M40" s="71"/>
      <c r="N40" s="90"/>
      <c r="O40" s="72"/>
    </row>
    <row r="41" spans="1:15" ht="16.5" thickBot="1">
      <c r="A41" s="36">
        <v>22</v>
      </c>
      <c r="B41" s="84"/>
      <c r="C41" s="60"/>
      <c r="D41" s="65"/>
      <c r="E41" s="217"/>
      <c r="F41" s="62"/>
      <c r="G41" s="63"/>
      <c r="H41" s="64" t="str">
        <f t="shared" ca="1" si="1"/>
        <v/>
      </c>
      <c r="I41" s="94"/>
      <c r="J41" s="24"/>
      <c r="K41" s="71"/>
      <c r="L41" s="71"/>
      <c r="M41" s="71"/>
      <c r="N41" s="90"/>
      <c r="O41" s="72"/>
    </row>
    <row r="42" spans="1:15" ht="16.5" thickBot="1">
      <c r="A42" s="36">
        <v>23</v>
      </c>
      <c r="B42" s="84"/>
      <c r="C42" s="60"/>
      <c r="D42" s="66"/>
      <c r="E42" s="217"/>
      <c r="F42" s="62"/>
      <c r="G42" s="63"/>
      <c r="H42" s="64" t="str">
        <f t="shared" ca="1" si="1"/>
        <v/>
      </c>
      <c r="I42" s="94"/>
      <c r="J42" s="24"/>
      <c r="K42" s="71"/>
      <c r="L42" s="71"/>
      <c r="M42" s="71"/>
      <c r="N42" s="90"/>
      <c r="O42" s="72"/>
    </row>
    <row r="43" spans="1:15" ht="16.5" customHeight="1" thickBot="1">
      <c r="A43" s="233" t="s">
        <v>91</v>
      </c>
      <c r="B43" s="237"/>
      <c r="C43" s="231" t="s">
        <v>121</v>
      </c>
      <c r="D43" s="232"/>
      <c r="E43" s="132" t="s">
        <v>48</v>
      </c>
      <c r="F43" s="235"/>
      <c r="G43" s="230"/>
      <c r="H43" s="229" t="s">
        <v>29</v>
      </c>
      <c r="I43" s="230"/>
      <c r="J43" s="24"/>
      <c r="K43" s="71"/>
      <c r="L43" s="71"/>
      <c r="M43" s="75"/>
      <c r="N43" s="131" t="s">
        <v>122</v>
      </c>
      <c r="O43" s="72"/>
    </row>
    <row r="44" spans="1:15" ht="16.5" customHeight="1" thickBot="1">
      <c r="A44" s="225" t="str">
        <f>IF(H43="All Day","","2nd Official:" )</f>
        <v/>
      </c>
      <c r="B44" s="236"/>
      <c r="C44" s="231"/>
      <c r="D44" s="232"/>
      <c r="E44" s="132" t="str">
        <f>IF(H43="All Day","","Job:" )</f>
        <v/>
      </c>
      <c r="F44" s="235"/>
      <c r="G44" s="230"/>
      <c r="H44" s="227" t="str">
        <f>IF(H43="All Day","",IF(H43="Morning","Afternoon","Morning"))</f>
        <v/>
      </c>
      <c r="I44" s="228"/>
      <c r="J44" s="25"/>
      <c r="K44" s="71"/>
      <c r="L44" s="71"/>
      <c r="M44" s="75"/>
      <c r="N44" s="90"/>
      <c r="O44" s="72"/>
    </row>
    <row r="45" spans="1:15" ht="16.5" thickBot="1">
      <c r="A45" s="36">
        <v>24</v>
      </c>
      <c r="B45" s="84"/>
      <c r="C45" s="60"/>
      <c r="D45" s="61"/>
      <c r="E45" s="217"/>
      <c r="F45" s="62"/>
      <c r="G45" s="63"/>
      <c r="H45" s="64" t="str">
        <f t="shared" ref="H45:H52" ca="1" si="2">IF(INDIRECT("E"&amp;ROW())="","",IF(INDIRECT("G"&amp;ROW())="",INDIRECT("Lists!L"&amp;($I$3-INDIRECT("E"&amp;ROW()))),HLOOKUP(INDIRECT("G"&amp;ROW()),GradeAges,($I$3-INDIRECT("E"&amp;ROW())),FALSE)))</f>
        <v/>
      </c>
      <c r="I45" s="94"/>
      <c r="J45" s="24"/>
      <c r="K45" s="71"/>
      <c r="L45" s="71"/>
      <c r="M45" s="71"/>
      <c r="N45" s="90"/>
      <c r="O45" s="72"/>
    </row>
    <row r="46" spans="1:15" ht="16.5" thickBot="1">
      <c r="A46" s="36">
        <v>25</v>
      </c>
      <c r="B46" s="84"/>
      <c r="C46" s="60"/>
      <c r="D46" s="65"/>
      <c r="E46" s="217"/>
      <c r="F46" s="62"/>
      <c r="G46" s="63"/>
      <c r="H46" s="64" t="str">
        <f t="shared" ca="1" si="2"/>
        <v/>
      </c>
      <c r="I46" s="94"/>
      <c r="J46" s="24"/>
      <c r="K46" s="71"/>
      <c r="L46" s="71"/>
      <c r="M46" s="71"/>
      <c r="N46" s="90"/>
      <c r="O46" s="72"/>
    </row>
    <row r="47" spans="1:15" ht="16.5" thickBot="1">
      <c r="A47" s="36">
        <v>26</v>
      </c>
      <c r="B47" s="84"/>
      <c r="C47" s="68"/>
      <c r="D47" s="65"/>
      <c r="E47" s="217"/>
      <c r="F47" s="62"/>
      <c r="G47" s="63"/>
      <c r="H47" s="64" t="str">
        <f t="shared" ca="1" si="2"/>
        <v/>
      </c>
      <c r="I47" s="94"/>
      <c r="J47" s="24"/>
      <c r="K47" s="71"/>
      <c r="L47" s="71"/>
      <c r="M47" s="71"/>
      <c r="N47" s="90"/>
      <c r="O47" s="72"/>
    </row>
    <row r="48" spans="1:15" ht="16.5" thickBot="1">
      <c r="A48" s="37">
        <v>27</v>
      </c>
      <c r="B48" s="85"/>
      <c r="C48" s="68"/>
      <c r="D48" s="67"/>
      <c r="E48" s="217"/>
      <c r="F48" s="62"/>
      <c r="G48" s="63"/>
      <c r="H48" s="64" t="str">
        <f t="shared" ca="1" si="2"/>
        <v/>
      </c>
      <c r="I48" s="94"/>
      <c r="J48" s="24"/>
      <c r="K48" s="71"/>
      <c r="L48" s="71"/>
      <c r="M48" s="71"/>
      <c r="N48" s="90"/>
      <c r="O48" s="72"/>
    </row>
    <row r="49" spans="1:15" ht="16.5" thickBot="1">
      <c r="A49" s="16">
        <v>28</v>
      </c>
      <c r="B49" s="83"/>
      <c r="C49" s="68"/>
      <c r="D49" s="61"/>
      <c r="E49" s="217"/>
      <c r="F49" s="62"/>
      <c r="G49" s="63"/>
      <c r="H49" s="64" t="str">
        <f t="shared" ca="1" si="2"/>
        <v/>
      </c>
      <c r="I49" s="94"/>
      <c r="J49" s="24"/>
      <c r="K49" s="71"/>
      <c r="L49" s="71"/>
      <c r="M49" s="71"/>
      <c r="N49" s="90"/>
      <c r="O49" s="72"/>
    </row>
    <row r="50" spans="1:15" ht="16.5" thickBot="1">
      <c r="A50" s="36">
        <v>29</v>
      </c>
      <c r="B50" s="83"/>
      <c r="C50" s="68"/>
      <c r="D50" s="65"/>
      <c r="E50" s="217"/>
      <c r="F50" s="62"/>
      <c r="G50" s="63"/>
      <c r="H50" s="64" t="str">
        <f t="shared" ca="1" si="2"/>
        <v/>
      </c>
      <c r="I50" s="94"/>
      <c r="J50" s="24"/>
      <c r="K50" s="71"/>
      <c r="L50" s="71"/>
      <c r="M50" s="71"/>
      <c r="N50" s="90"/>
      <c r="O50" s="72"/>
    </row>
    <row r="51" spans="1:15" ht="16.5" thickBot="1">
      <c r="A51" s="36">
        <f>A50+1</f>
        <v>30</v>
      </c>
      <c r="B51" s="84"/>
      <c r="C51" s="68"/>
      <c r="D51" s="65"/>
      <c r="E51" s="217"/>
      <c r="F51" s="62"/>
      <c r="G51" s="63"/>
      <c r="H51" s="64" t="str">
        <f t="shared" ca="1" si="2"/>
        <v/>
      </c>
      <c r="I51" s="94"/>
      <c r="J51" s="24"/>
      <c r="K51" s="71"/>
      <c r="L51" s="71"/>
      <c r="M51" s="71"/>
      <c r="N51" s="90"/>
      <c r="O51" s="72"/>
    </row>
    <row r="52" spans="1:15" ht="16.5" thickBot="1">
      <c r="A52" s="36">
        <f t="shared" ref="A52:A119" si="3">A51+1</f>
        <v>31</v>
      </c>
      <c r="B52" s="84"/>
      <c r="C52" s="68"/>
      <c r="D52" s="65"/>
      <c r="E52" s="217"/>
      <c r="F52" s="62"/>
      <c r="G52" s="63"/>
      <c r="H52" s="64" t="str">
        <f t="shared" ca="1" si="2"/>
        <v/>
      </c>
      <c r="I52" s="94"/>
      <c r="J52" s="24"/>
      <c r="K52" s="71"/>
      <c r="L52" s="71"/>
      <c r="M52" s="71"/>
      <c r="N52" s="90"/>
      <c r="O52" s="72"/>
    </row>
    <row r="53" spans="1:15" ht="16.5" customHeight="1" thickBot="1">
      <c r="A53" s="233" t="s">
        <v>91</v>
      </c>
      <c r="B53" s="234"/>
      <c r="C53" s="231" t="s">
        <v>121</v>
      </c>
      <c r="D53" s="232"/>
      <c r="E53" s="132" t="s">
        <v>48</v>
      </c>
      <c r="F53" s="235"/>
      <c r="G53" s="230"/>
      <c r="H53" s="223" t="s">
        <v>29</v>
      </c>
      <c r="I53" s="224"/>
      <c r="J53" s="24"/>
      <c r="K53" s="71"/>
      <c r="L53" s="73"/>
      <c r="M53" s="73"/>
      <c r="N53" s="131" t="s">
        <v>122</v>
      </c>
      <c r="O53" s="74"/>
    </row>
    <row r="54" spans="1:15" ht="16.5" customHeight="1" thickBot="1">
      <c r="A54" s="225" t="str">
        <f>IF(H53="All Day","","2nd Judge:" )</f>
        <v/>
      </c>
      <c r="B54" s="226"/>
      <c r="C54" s="231"/>
      <c r="D54" s="232"/>
      <c r="E54" s="132" t="str">
        <f>IF(H53="All Day","","Level:" )</f>
        <v/>
      </c>
      <c r="F54" s="235"/>
      <c r="G54" s="230"/>
      <c r="H54" s="227" t="str">
        <f>IF(H53="All Day","",IF(H53="Morning","Afternoon","Morning"))</f>
        <v/>
      </c>
      <c r="I54" s="228"/>
      <c r="J54" s="25"/>
      <c r="K54" s="71"/>
      <c r="L54" s="73"/>
      <c r="M54" s="73"/>
      <c r="N54" s="91"/>
      <c r="O54" s="74"/>
    </row>
    <row r="55" spans="1:15" ht="16.5" thickBot="1">
      <c r="A55" s="36">
        <f>A52+1</f>
        <v>32</v>
      </c>
      <c r="B55" s="84"/>
      <c r="C55" s="68"/>
      <c r="D55" s="65"/>
      <c r="E55" s="217"/>
      <c r="F55" s="62"/>
      <c r="G55" s="63"/>
      <c r="H55" s="64" t="str">
        <f t="shared" ref="H55:H62" ca="1" si="4">IF(INDIRECT("E"&amp;ROW())="","",IF(INDIRECT("G"&amp;ROW())="",INDIRECT("Lists!L"&amp;($I$3-INDIRECT("E"&amp;ROW()))),HLOOKUP(INDIRECT("G"&amp;ROW()),GradeAges,($I$3-INDIRECT("E"&amp;ROW())),FALSE)))</f>
        <v/>
      </c>
      <c r="I55" s="94"/>
      <c r="J55" s="24"/>
      <c r="K55" s="71"/>
      <c r="L55" s="71"/>
      <c r="M55" s="71"/>
      <c r="N55" s="90"/>
      <c r="O55" s="72"/>
    </row>
    <row r="56" spans="1:15" ht="16.5" thickBot="1">
      <c r="A56" s="36">
        <f>A55+1</f>
        <v>33</v>
      </c>
      <c r="B56" s="84"/>
      <c r="C56" s="68"/>
      <c r="D56" s="65"/>
      <c r="E56" s="217"/>
      <c r="F56" s="62"/>
      <c r="G56" s="63"/>
      <c r="H56" s="64" t="str">
        <f t="shared" ca="1" si="4"/>
        <v/>
      </c>
      <c r="I56" s="94"/>
      <c r="J56" s="24"/>
      <c r="K56" s="71"/>
      <c r="L56" s="71"/>
      <c r="M56" s="71"/>
      <c r="N56" s="90"/>
      <c r="O56" s="72"/>
    </row>
    <row r="57" spans="1:15" ht="16.5" thickBot="1">
      <c r="A57" s="36">
        <f>A56+1</f>
        <v>34</v>
      </c>
      <c r="B57" s="84"/>
      <c r="C57" s="68"/>
      <c r="D57" s="65"/>
      <c r="E57" s="217"/>
      <c r="F57" s="62"/>
      <c r="G57" s="63"/>
      <c r="H57" s="64" t="str">
        <f t="shared" ca="1" si="4"/>
        <v/>
      </c>
      <c r="I57" s="94"/>
      <c r="J57" s="24"/>
      <c r="K57" s="71"/>
      <c r="L57" s="71"/>
      <c r="M57" s="71"/>
      <c r="N57" s="90"/>
      <c r="O57" s="72"/>
    </row>
    <row r="58" spans="1:15" ht="16.5" thickBot="1">
      <c r="A58" s="36">
        <f>A57+1</f>
        <v>35</v>
      </c>
      <c r="B58" s="84"/>
      <c r="C58" s="68"/>
      <c r="D58" s="65"/>
      <c r="E58" s="217"/>
      <c r="F58" s="62"/>
      <c r="G58" s="63"/>
      <c r="H58" s="64" t="str">
        <f t="shared" ca="1" si="4"/>
        <v/>
      </c>
      <c r="I58" s="94"/>
      <c r="J58" s="24"/>
      <c r="K58" s="71"/>
      <c r="L58" s="71"/>
      <c r="M58" s="71"/>
      <c r="N58" s="90"/>
      <c r="O58" s="72"/>
    </row>
    <row r="59" spans="1:15" ht="16.5" thickBot="1">
      <c r="A59" s="36">
        <f>A58+1</f>
        <v>36</v>
      </c>
      <c r="B59" s="84"/>
      <c r="C59" s="68"/>
      <c r="D59" s="65"/>
      <c r="E59" s="217"/>
      <c r="F59" s="62"/>
      <c r="G59" s="63"/>
      <c r="H59" s="64" t="str">
        <f t="shared" ca="1" si="4"/>
        <v/>
      </c>
      <c r="I59" s="94"/>
      <c r="J59" s="24"/>
      <c r="K59" s="71"/>
      <c r="L59" s="71"/>
      <c r="M59" s="71"/>
      <c r="N59" s="90"/>
      <c r="O59" s="72"/>
    </row>
    <row r="60" spans="1:15" ht="16.5" thickBot="1">
      <c r="A60" s="36">
        <f>A59+1</f>
        <v>37</v>
      </c>
      <c r="B60" s="84"/>
      <c r="C60" s="68"/>
      <c r="D60" s="65"/>
      <c r="E60" s="217"/>
      <c r="F60" s="62"/>
      <c r="G60" s="63"/>
      <c r="H60" s="64" t="str">
        <f t="shared" ca="1" si="4"/>
        <v/>
      </c>
      <c r="I60" s="94"/>
      <c r="J60" s="24"/>
      <c r="K60" s="71"/>
      <c r="L60" s="71"/>
      <c r="M60" s="71"/>
      <c r="N60" s="90"/>
      <c r="O60" s="72"/>
    </row>
    <row r="61" spans="1:15" ht="16.5" thickBot="1">
      <c r="A61" s="36">
        <f t="shared" si="3"/>
        <v>38</v>
      </c>
      <c r="B61" s="84"/>
      <c r="C61" s="68"/>
      <c r="D61" s="65"/>
      <c r="E61" s="217"/>
      <c r="F61" s="62"/>
      <c r="G61" s="63"/>
      <c r="H61" s="64" t="str">
        <f t="shared" ca="1" si="4"/>
        <v/>
      </c>
      <c r="I61" s="94"/>
      <c r="J61" s="24"/>
      <c r="K61" s="71"/>
      <c r="L61" s="71"/>
      <c r="M61" s="71"/>
      <c r="N61" s="90"/>
      <c r="O61" s="72"/>
    </row>
    <row r="62" spans="1:15" ht="16.5" thickBot="1">
      <c r="A62" s="36">
        <f t="shared" si="3"/>
        <v>39</v>
      </c>
      <c r="B62" s="84"/>
      <c r="C62" s="68"/>
      <c r="D62" s="65"/>
      <c r="E62" s="217"/>
      <c r="F62" s="62"/>
      <c r="G62" s="63"/>
      <c r="H62" s="64" t="str">
        <f t="shared" ca="1" si="4"/>
        <v/>
      </c>
      <c r="I62" s="94"/>
      <c r="J62" s="24"/>
      <c r="K62" s="71"/>
      <c r="L62" s="71"/>
      <c r="M62" s="71"/>
      <c r="N62" s="90"/>
      <c r="O62" s="72"/>
    </row>
    <row r="63" spans="1:15" ht="16.5" customHeight="1" thickBot="1">
      <c r="A63" s="233" t="s">
        <v>92</v>
      </c>
      <c r="B63" s="237"/>
      <c r="C63" s="231" t="s">
        <v>120</v>
      </c>
      <c r="D63" s="232"/>
      <c r="E63" s="132" t="s">
        <v>47</v>
      </c>
      <c r="F63" s="235"/>
      <c r="G63" s="230"/>
      <c r="H63" s="229" t="s">
        <v>29</v>
      </c>
      <c r="I63" s="230"/>
      <c r="J63" s="24"/>
      <c r="K63" s="71"/>
      <c r="L63" s="71"/>
      <c r="M63" s="75"/>
      <c r="N63" s="90"/>
      <c r="O63" s="72"/>
    </row>
    <row r="64" spans="1:15" ht="16.5" customHeight="1" thickBot="1">
      <c r="A64" s="225" t="str">
        <f>IF(H63="All Day","","2nd Official:" )</f>
        <v/>
      </c>
      <c r="B64" s="236"/>
      <c r="C64" s="231"/>
      <c r="D64" s="232"/>
      <c r="E64" s="132" t="str">
        <f>IF(H63="All Day","","Job:" )</f>
        <v/>
      </c>
      <c r="F64" s="235"/>
      <c r="G64" s="230"/>
      <c r="H64" s="227" t="str">
        <f>IF(H63="All Day","",IF(H63="Morning","Afternoon","Morning"))</f>
        <v/>
      </c>
      <c r="I64" s="228"/>
      <c r="J64" s="25"/>
      <c r="K64" s="71"/>
      <c r="L64" s="71"/>
      <c r="M64" s="75"/>
      <c r="N64" s="90"/>
      <c r="O64" s="72"/>
    </row>
    <row r="65" spans="1:15" ht="16.5" thickBot="1">
      <c r="A65" s="36">
        <f>A62+1</f>
        <v>40</v>
      </c>
      <c r="B65" s="84"/>
      <c r="C65" s="68"/>
      <c r="D65" s="65"/>
      <c r="E65" s="217"/>
      <c r="F65" s="62"/>
      <c r="G65" s="63"/>
      <c r="H65" s="64" t="str">
        <f t="shared" ref="H65:H74" ca="1" si="5">IF(INDIRECT("E"&amp;ROW())="","",IF(INDIRECT("G"&amp;ROW())="",INDIRECT("Lists!L"&amp;($I$3-INDIRECT("E"&amp;ROW()))),HLOOKUP(INDIRECT("G"&amp;ROW()),GradeAges,($I$3-INDIRECT("E"&amp;ROW())),FALSE)))</f>
        <v/>
      </c>
      <c r="I65" s="94"/>
      <c r="J65" s="24"/>
      <c r="K65" s="71"/>
      <c r="L65" s="71"/>
      <c r="M65" s="71"/>
      <c r="N65" s="90"/>
      <c r="O65" s="72"/>
    </row>
    <row r="66" spans="1:15" ht="16.5" thickBot="1">
      <c r="A66" s="36">
        <f>A65+1</f>
        <v>41</v>
      </c>
      <c r="B66" s="84"/>
      <c r="C66" s="68"/>
      <c r="D66" s="65"/>
      <c r="E66" s="217"/>
      <c r="F66" s="62"/>
      <c r="G66" s="63"/>
      <c r="H66" s="64" t="str">
        <f t="shared" ca="1" si="5"/>
        <v/>
      </c>
      <c r="I66" s="94"/>
      <c r="J66" s="24"/>
      <c r="K66" s="71"/>
      <c r="L66" s="71"/>
      <c r="M66" s="71"/>
      <c r="N66" s="90"/>
      <c r="O66" s="72"/>
    </row>
    <row r="67" spans="1:15" ht="16.5" thickBot="1">
      <c r="A67" s="36">
        <f t="shared" ref="A67:A72" si="6">A66+1</f>
        <v>42</v>
      </c>
      <c r="B67" s="84"/>
      <c r="C67" s="68"/>
      <c r="D67" s="65"/>
      <c r="E67" s="217"/>
      <c r="F67" s="62"/>
      <c r="G67" s="63"/>
      <c r="H67" s="64" t="str">
        <f t="shared" ca="1" si="5"/>
        <v/>
      </c>
      <c r="I67" s="94"/>
      <c r="J67" s="24"/>
      <c r="K67" s="71"/>
      <c r="L67" s="71"/>
      <c r="M67" s="71"/>
      <c r="N67" s="90"/>
      <c r="O67" s="72"/>
    </row>
    <row r="68" spans="1:15" ht="16.5" thickBot="1">
      <c r="A68" s="36">
        <f t="shared" si="6"/>
        <v>43</v>
      </c>
      <c r="B68" s="84"/>
      <c r="C68" s="68"/>
      <c r="D68" s="65"/>
      <c r="E68" s="217"/>
      <c r="F68" s="62"/>
      <c r="G68" s="63"/>
      <c r="H68" s="64" t="str">
        <f t="shared" ca="1" si="5"/>
        <v/>
      </c>
      <c r="I68" s="94"/>
      <c r="J68" s="24"/>
      <c r="K68" s="71"/>
      <c r="L68" s="71"/>
      <c r="M68" s="71"/>
      <c r="N68" s="90"/>
      <c r="O68" s="72"/>
    </row>
    <row r="69" spans="1:15" ht="16.5" thickBot="1">
      <c r="A69" s="36">
        <f t="shared" si="6"/>
        <v>44</v>
      </c>
      <c r="B69" s="84"/>
      <c r="C69" s="68"/>
      <c r="D69" s="65"/>
      <c r="E69" s="217"/>
      <c r="F69" s="62"/>
      <c r="G69" s="63"/>
      <c r="H69" s="64" t="str">
        <f t="shared" ca="1" si="5"/>
        <v/>
      </c>
      <c r="I69" s="94"/>
      <c r="J69" s="24"/>
      <c r="K69" s="71"/>
      <c r="L69" s="71"/>
      <c r="M69" s="71"/>
      <c r="N69" s="90"/>
      <c r="O69" s="72"/>
    </row>
    <row r="70" spans="1:15" ht="16.5" thickBot="1">
      <c r="A70" s="36">
        <f t="shared" si="6"/>
        <v>45</v>
      </c>
      <c r="B70" s="84"/>
      <c r="C70" s="68"/>
      <c r="D70" s="65"/>
      <c r="E70" s="217"/>
      <c r="F70" s="62"/>
      <c r="G70" s="63"/>
      <c r="H70" s="64" t="str">
        <f t="shared" ca="1" si="5"/>
        <v/>
      </c>
      <c r="I70" s="94"/>
      <c r="J70" s="24"/>
      <c r="K70" s="71"/>
      <c r="L70" s="71"/>
      <c r="M70" s="71"/>
      <c r="N70" s="90"/>
      <c r="O70" s="72"/>
    </row>
    <row r="71" spans="1:15" ht="16.5" thickBot="1">
      <c r="A71" s="36">
        <f t="shared" si="6"/>
        <v>46</v>
      </c>
      <c r="B71" s="84"/>
      <c r="C71" s="68"/>
      <c r="D71" s="65"/>
      <c r="E71" s="217"/>
      <c r="F71" s="62"/>
      <c r="G71" s="63"/>
      <c r="H71" s="64" t="str">
        <f t="shared" ca="1" si="5"/>
        <v/>
      </c>
      <c r="I71" s="94"/>
      <c r="J71" s="24"/>
      <c r="K71" s="71"/>
      <c r="L71" s="71"/>
      <c r="M71" s="71"/>
      <c r="N71" s="90"/>
      <c r="O71" s="72"/>
    </row>
    <row r="72" spans="1:15" ht="16.5" thickBot="1">
      <c r="A72" s="36">
        <f t="shared" si="6"/>
        <v>47</v>
      </c>
      <c r="B72" s="84"/>
      <c r="C72" s="68"/>
      <c r="D72" s="65"/>
      <c r="E72" s="217"/>
      <c r="F72" s="62"/>
      <c r="G72" s="63"/>
      <c r="H72" s="64" t="str">
        <f t="shared" ca="1" si="5"/>
        <v/>
      </c>
      <c r="I72" s="94"/>
      <c r="J72" s="24"/>
      <c r="K72" s="71"/>
      <c r="L72" s="71"/>
      <c r="M72" s="71"/>
      <c r="N72" s="90"/>
      <c r="O72" s="72"/>
    </row>
    <row r="73" spans="1:15" ht="16.5" thickBot="1">
      <c r="A73" s="36">
        <f t="shared" si="3"/>
        <v>48</v>
      </c>
      <c r="B73" s="84"/>
      <c r="C73" s="68"/>
      <c r="D73" s="65"/>
      <c r="E73" s="217"/>
      <c r="F73" s="62"/>
      <c r="G73" s="63"/>
      <c r="H73" s="64" t="str">
        <f t="shared" ca="1" si="5"/>
        <v/>
      </c>
      <c r="I73" s="94"/>
      <c r="J73" s="24"/>
      <c r="K73" s="71"/>
      <c r="L73" s="71"/>
      <c r="M73" s="71"/>
      <c r="N73" s="90"/>
      <c r="O73" s="72"/>
    </row>
    <row r="74" spans="1:15" ht="16.5" thickBot="1">
      <c r="A74" s="36">
        <f t="shared" si="3"/>
        <v>49</v>
      </c>
      <c r="B74" s="84"/>
      <c r="C74" s="68"/>
      <c r="D74" s="65"/>
      <c r="E74" s="217"/>
      <c r="F74" s="62"/>
      <c r="G74" s="63"/>
      <c r="H74" s="64" t="str">
        <f t="shared" ca="1" si="5"/>
        <v/>
      </c>
      <c r="I74" s="94"/>
      <c r="J74" s="24"/>
      <c r="K74" s="71"/>
      <c r="L74" s="71"/>
      <c r="M74" s="71"/>
      <c r="N74" s="90"/>
      <c r="O74" s="72"/>
    </row>
    <row r="75" spans="1:15" ht="16.5" customHeight="1" thickBot="1">
      <c r="A75" s="233" t="s">
        <v>91</v>
      </c>
      <c r="B75" s="234"/>
      <c r="C75" s="231" t="s">
        <v>121</v>
      </c>
      <c r="D75" s="232"/>
      <c r="E75" s="132" t="s">
        <v>48</v>
      </c>
      <c r="F75" s="235"/>
      <c r="G75" s="230"/>
      <c r="H75" s="223" t="s">
        <v>29</v>
      </c>
      <c r="I75" s="224"/>
      <c r="J75" s="24"/>
      <c r="K75" s="71"/>
      <c r="L75" s="73"/>
      <c r="M75" s="73"/>
      <c r="N75" s="131" t="s">
        <v>122</v>
      </c>
      <c r="O75" s="74"/>
    </row>
    <row r="76" spans="1:15" ht="16.5" customHeight="1" thickBot="1">
      <c r="A76" s="225" t="str">
        <f>IF(H75="All Day","","2nd Judge:" )</f>
        <v/>
      </c>
      <c r="B76" s="226"/>
      <c r="C76" s="231"/>
      <c r="D76" s="232"/>
      <c r="E76" s="132" t="str">
        <f>IF(H75="All Day","","Level:" )</f>
        <v/>
      </c>
      <c r="F76" s="235"/>
      <c r="G76" s="230"/>
      <c r="H76" s="227" t="str">
        <f>IF(H75="All Day","",IF(H75="Morning","Afternoon","Morning"))</f>
        <v/>
      </c>
      <c r="I76" s="228"/>
      <c r="J76" s="25"/>
      <c r="K76" s="71"/>
      <c r="L76" s="73"/>
      <c r="M76" s="73"/>
      <c r="N76" s="91"/>
      <c r="O76" s="74"/>
    </row>
    <row r="77" spans="1:15" ht="16.5" thickBot="1">
      <c r="A77" s="36">
        <f>A74+1</f>
        <v>50</v>
      </c>
      <c r="B77" s="84"/>
      <c r="C77" s="68"/>
      <c r="D77" s="65"/>
      <c r="E77" s="217"/>
      <c r="F77" s="62"/>
      <c r="G77" s="63"/>
      <c r="H77" s="64" t="str">
        <f t="shared" ref="H77:H86" ca="1" si="7">IF(INDIRECT("E"&amp;ROW())="","",IF(INDIRECT("G"&amp;ROW())="",INDIRECT("Lists!L"&amp;($I$3-INDIRECT("E"&amp;ROW()))),HLOOKUP(INDIRECT("G"&amp;ROW()),GradeAges,($I$3-INDIRECT("E"&amp;ROW())),FALSE)))</f>
        <v/>
      </c>
      <c r="I77" s="94"/>
      <c r="J77" s="24"/>
      <c r="K77" s="71"/>
      <c r="L77" s="71"/>
      <c r="M77" s="71"/>
      <c r="N77" s="90"/>
      <c r="O77" s="72"/>
    </row>
    <row r="78" spans="1:15" ht="16.5" thickBot="1">
      <c r="A78" s="36">
        <f>A77+1</f>
        <v>51</v>
      </c>
      <c r="B78" s="84"/>
      <c r="C78" s="68"/>
      <c r="D78" s="65"/>
      <c r="E78" s="217"/>
      <c r="F78" s="62"/>
      <c r="G78" s="63"/>
      <c r="H78" s="64" t="str">
        <f t="shared" ca="1" si="7"/>
        <v/>
      </c>
      <c r="I78" s="94"/>
      <c r="J78" s="24"/>
      <c r="K78" s="71"/>
      <c r="L78" s="71"/>
      <c r="M78" s="71"/>
      <c r="N78" s="90"/>
      <c r="O78" s="72"/>
    </row>
    <row r="79" spans="1:15" ht="16.5" thickBot="1">
      <c r="A79" s="36">
        <f t="shared" ref="A79:A86" si="8">A78+1</f>
        <v>52</v>
      </c>
      <c r="B79" s="84"/>
      <c r="C79" s="68"/>
      <c r="D79" s="65"/>
      <c r="E79" s="217"/>
      <c r="F79" s="62"/>
      <c r="G79" s="63"/>
      <c r="H79" s="64" t="str">
        <f t="shared" ca="1" si="7"/>
        <v/>
      </c>
      <c r="I79" s="94"/>
      <c r="J79" s="24"/>
      <c r="K79" s="71"/>
      <c r="L79" s="71"/>
      <c r="M79" s="71"/>
      <c r="N79" s="90"/>
      <c r="O79" s="72"/>
    </row>
    <row r="80" spans="1:15" ht="16.5" thickBot="1">
      <c r="A80" s="36">
        <f t="shared" si="8"/>
        <v>53</v>
      </c>
      <c r="B80" s="84"/>
      <c r="C80" s="68"/>
      <c r="D80" s="65"/>
      <c r="E80" s="217"/>
      <c r="F80" s="62"/>
      <c r="G80" s="63"/>
      <c r="H80" s="64" t="str">
        <f t="shared" ca="1" si="7"/>
        <v/>
      </c>
      <c r="I80" s="94"/>
      <c r="J80" s="24"/>
      <c r="K80" s="71"/>
      <c r="L80" s="71"/>
      <c r="M80" s="71"/>
      <c r="N80" s="90"/>
      <c r="O80" s="72"/>
    </row>
    <row r="81" spans="1:15" ht="16.5" thickBot="1">
      <c r="A81" s="36">
        <f t="shared" si="8"/>
        <v>54</v>
      </c>
      <c r="B81" s="84"/>
      <c r="C81" s="68"/>
      <c r="D81" s="65"/>
      <c r="E81" s="217"/>
      <c r="F81" s="62"/>
      <c r="G81" s="63"/>
      <c r="H81" s="64" t="str">
        <f t="shared" ca="1" si="7"/>
        <v/>
      </c>
      <c r="I81" s="94"/>
      <c r="J81" s="24"/>
      <c r="K81" s="71"/>
      <c r="L81" s="71"/>
      <c r="M81" s="71"/>
      <c r="N81" s="90"/>
      <c r="O81" s="72"/>
    </row>
    <row r="82" spans="1:15" ht="16.5" thickBot="1">
      <c r="A82" s="36">
        <f t="shared" si="8"/>
        <v>55</v>
      </c>
      <c r="B82" s="84"/>
      <c r="C82" s="68"/>
      <c r="D82" s="65"/>
      <c r="E82" s="217"/>
      <c r="F82" s="62"/>
      <c r="G82" s="63"/>
      <c r="H82" s="64" t="str">
        <f t="shared" ca="1" si="7"/>
        <v/>
      </c>
      <c r="I82" s="94"/>
      <c r="J82" s="24"/>
      <c r="K82" s="71"/>
      <c r="L82" s="71"/>
      <c r="M82" s="71"/>
      <c r="N82" s="90"/>
      <c r="O82" s="72"/>
    </row>
    <row r="83" spans="1:15" ht="16.5" thickBot="1">
      <c r="A83" s="36">
        <f t="shared" si="8"/>
        <v>56</v>
      </c>
      <c r="B83" s="84"/>
      <c r="C83" s="68"/>
      <c r="D83" s="65"/>
      <c r="E83" s="217"/>
      <c r="F83" s="62"/>
      <c r="G83" s="63"/>
      <c r="H83" s="64" t="str">
        <f t="shared" ca="1" si="7"/>
        <v/>
      </c>
      <c r="I83" s="94"/>
      <c r="J83" s="24"/>
      <c r="K83" s="71"/>
      <c r="L83" s="71"/>
      <c r="M83" s="71"/>
      <c r="N83" s="90"/>
      <c r="O83" s="72"/>
    </row>
    <row r="84" spans="1:15" ht="16.5" thickBot="1">
      <c r="A84" s="36">
        <f t="shared" si="8"/>
        <v>57</v>
      </c>
      <c r="B84" s="84"/>
      <c r="C84" s="68"/>
      <c r="D84" s="65"/>
      <c r="E84" s="217"/>
      <c r="F84" s="62"/>
      <c r="G84" s="63"/>
      <c r="H84" s="64" t="str">
        <f t="shared" ca="1" si="7"/>
        <v/>
      </c>
      <c r="I84" s="94"/>
      <c r="J84" s="24"/>
      <c r="K84" s="71"/>
      <c r="L84" s="71"/>
      <c r="M84" s="71"/>
      <c r="N84" s="90"/>
      <c r="O84" s="72"/>
    </row>
    <row r="85" spans="1:15" ht="16.5" thickBot="1">
      <c r="A85" s="36">
        <f t="shared" si="8"/>
        <v>58</v>
      </c>
      <c r="B85" s="84"/>
      <c r="C85" s="68"/>
      <c r="D85" s="65"/>
      <c r="E85" s="217"/>
      <c r="F85" s="62"/>
      <c r="G85" s="63"/>
      <c r="H85" s="64" t="str">
        <f t="shared" ca="1" si="7"/>
        <v/>
      </c>
      <c r="I85" s="94"/>
      <c r="J85" s="24"/>
      <c r="K85" s="71"/>
      <c r="L85" s="71"/>
      <c r="M85" s="71"/>
      <c r="N85" s="90"/>
      <c r="O85" s="72"/>
    </row>
    <row r="86" spans="1:15" ht="16.5" thickBot="1">
      <c r="A86" s="36">
        <f t="shared" si="8"/>
        <v>59</v>
      </c>
      <c r="B86" s="84"/>
      <c r="C86" s="68"/>
      <c r="D86" s="65"/>
      <c r="E86" s="217"/>
      <c r="F86" s="62"/>
      <c r="G86" s="63"/>
      <c r="H86" s="64" t="str">
        <f t="shared" ca="1" si="7"/>
        <v/>
      </c>
      <c r="I86" s="94"/>
      <c r="J86" s="24"/>
      <c r="K86" s="71"/>
      <c r="L86" s="71"/>
      <c r="M86" s="71"/>
      <c r="N86" s="90"/>
      <c r="O86" s="72"/>
    </row>
    <row r="87" spans="1:15" ht="16.5" customHeight="1" thickBot="1">
      <c r="A87" s="233" t="s">
        <v>91</v>
      </c>
      <c r="B87" s="234"/>
      <c r="C87" s="231" t="s">
        <v>121</v>
      </c>
      <c r="D87" s="232"/>
      <c r="E87" s="132" t="s">
        <v>48</v>
      </c>
      <c r="F87" s="235"/>
      <c r="G87" s="230"/>
      <c r="H87" s="223" t="s">
        <v>29</v>
      </c>
      <c r="I87" s="224"/>
      <c r="J87" s="24"/>
      <c r="K87" s="71"/>
      <c r="L87" s="73"/>
      <c r="M87" s="73"/>
      <c r="N87" s="131" t="s">
        <v>122</v>
      </c>
      <c r="O87" s="74"/>
    </row>
    <row r="88" spans="1:15" ht="16.5" customHeight="1" thickBot="1">
      <c r="A88" s="225" t="str">
        <f>IF(H87="All Day","","2nd Judge:" )</f>
        <v/>
      </c>
      <c r="B88" s="226"/>
      <c r="C88" s="231"/>
      <c r="D88" s="232"/>
      <c r="E88" s="132" t="str">
        <f>IF(H87="All Day","","Level:" )</f>
        <v/>
      </c>
      <c r="F88" s="235"/>
      <c r="G88" s="230"/>
      <c r="H88" s="227" t="str">
        <f>IF(H87="All Day","",IF(H87="Morning","Afternoon","Morning"))</f>
        <v/>
      </c>
      <c r="I88" s="228"/>
      <c r="J88" s="25"/>
      <c r="K88" s="71"/>
      <c r="L88" s="73"/>
      <c r="M88" s="73"/>
      <c r="N88" s="91"/>
      <c r="O88" s="74"/>
    </row>
    <row r="89" spans="1:15" ht="16.5" thickBot="1">
      <c r="A89" s="36">
        <f>A86+1</f>
        <v>60</v>
      </c>
      <c r="B89" s="84"/>
      <c r="C89" s="68"/>
      <c r="D89" s="65"/>
      <c r="E89" s="217"/>
      <c r="F89" s="62"/>
      <c r="G89" s="63"/>
      <c r="H89" s="64" t="str">
        <f t="shared" ref="H89:H119" ca="1" si="9">IF(INDIRECT("E"&amp;ROW())="","",IF(INDIRECT("G"&amp;ROW())="",INDIRECT("Lists!L"&amp;($I$3-INDIRECT("E"&amp;ROW()))),HLOOKUP(INDIRECT("G"&amp;ROW()),GradeAges,($I$3-INDIRECT("E"&amp;ROW())),FALSE)))</f>
        <v/>
      </c>
      <c r="I89" s="94"/>
      <c r="J89" s="24"/>
      <c r="K89" s="71"/>
      <c r="L89" s="71"/>
      <c r="M89" s="71"/>
      <c r="N89" s="90"/>
      <c r="O89" s="72"/>
    </row>
    <row r="90" spans="1:15" ht="16.5" thickBot="1">
      <c r="A90" s="36">
        <f t="shared" si="3"/>
        <v>61</v>
      </c>
      <c r="B90" s="84"/>
      <c r="C90" s="68"/>
      <c r="D90" s="65"/>
      <c r="E90" s="217"/>
      <c r="F90" s="62"/>
      <c r="G90" s="63"/>
      <c r="H90" s="64" t="str">
        <f t="shared" ca="1" si="9"/>
        <v/>
      </c>
      <c r="I90" s="94"/>
      <c r="J90" s="24"/>
      <c r="K90" s="71"/>
      <c r="L90" s="71"/>
      <c r="M90" s="71"/>
      <c r="N90" s="90"/>
      <c r="O90" s="72"/>
    </row>
    <row r="91" spans="1:15" ht="16.5" thickBot="1">
      <c r="A91" s="36">
        <f t="shared" si="3"/>
        <v>62</v>
      </c>
      <c r="B91" s="84"/>
      <c r="C91" s="68"/>
      <c r="D91" s="65"/>
      <c r="E91" s="217"/>
      <c r="F91" s="62"/>
      <c r="G91" s="63"/>
      <c r="H91" s="64" t="str">
        <f t="shared" ca="1" si="9"/>
        <v/>
      </c>
      <c r="I91" s="94"/>
      <c r="J91" s="24"/>
      <c r="K91" s="71"/>
      <c r="L91" s="71"/>
      <c r="M91" s="71"/>
      <c r="N91" s="90"/>
      <c r="O91" s="72"/>
    </row>
    <row r="92" spans="1:15" ht="16.5" thickBot="1">
      <c r="A92" s="36">
        <f t="shared" si="3"/>
        <v>63</v>
      </c>
      <c r="B92" s="84"/>
      <c r="C92" s="68"/>
      <c r="D92" s="65"/>
      <c r="E92" s="217"/>
      <c r="F92" s="62"/>
      <c r="G92" s="63"/>
      <c r="H92" s="64" t="str">
        <f t="shared" ca="1" si="9"/>
        <v/>
      </c>
      <c r="I92" s="94"/>
      <c r="J92" s="24"/>
      <c r="K92" s="71"/>
      <c r="L92" s="71"/>
      <c r="M92" s="71"/>
      <c r="N92" s="90"/>
      <c r="O92" s="72"/>
    </row>
    <row r="93" spans="1:15" ht="16.5" thickBot="1">
      <c r="A93" s="36">
        <f t="shared" si="3"/>
        <v>64</v>
      </c>
      <c r="B93" s="84"/>
      <c r="C93" s="68"/>
      <c r="D93" s="65"/>
      <c r="E93" s="217"/>
      <c r="F93" s="62"/>
      <c r="G93" s="63"/>
      <c r="H93" s="64" t="str">
        <f t="shared" ca="1" si="9"/>
        <v/>
      </c>
      <c r="I93" s="94"/>
      <c r="J93" s="24"/>
      <c r="K93" s="71"/>
      <c r="L93" s="71"/>
      <c r="M93" s="71"/>
      <c r="N93" s="90"/>
      <c r="O93" s="72"/>
    </row>
    <row r="94" spans="1:15" ht="16.5" thickBot="1">
      <c r="A94" s="36">
        <f t="shared" si="3"/>
        <v>65</v>
      </c>
      <c r="B94" s="84"/>
      <c r="C94" s="68"/>
      <c r="D94" s="65"/>
      <c r="E94" s="217"/>
      <c r="F94" s="62"/>
      <c r="G94" s="63"/>
      <c r="H94" s="64" t="str">
        <f t="shared" ca="1" si="9"/>
        <v/>
      </c>
      <c r="I94" s="94"/>
      <c r="J94" s="24"/>
      <c r="K94" s="71"/>
      <c r="L94" s="71"/>
      <c r="M94" s="71"/>
      <c r="N94" s="90"/>
      <c r="O94" s="72"/>
    </row>
    <row r="95" spans="1:15" ht="16.5" thickBot="1">
      <c r="A95" s="36">
        <f t="shared" si="3"/>
        <v>66</v>
      </c>
      <c r="B95" s="84"/>
      <c r="C95" s="68"/>
      <c r="D95" s="65"/>
      <c r="E95" s="217"/>
      <c r="F95" s="62"/>
      <c r="G95" s="63"/>
      <c r="H95" s="64" t="str">
        <f t="shared" ca="1" si="9"/>
        <v/>
      </c>
      <c r="I95" s="94"/>
      <c r="J95" s="24"/>
      <c r="K95" s="71"/>
      <c r="L95" s="71"/>
      <c r="M95" s="71"/>
      <c r="N95" s="90"/>
      <c r="O95" s="72"/>
    </row>
    <row r="96" spans="1:15" ht="16.5" thickBot="1">
      <c r="A96" s="36">
        <f t="shared" si="3"/>
        <v>67</v>
      </c>
      <c r="B96" s="84"/>
      <c r="C96" s="68"/>
      <c r="D96" s="65"/>
      <c r="E96" s="217"/>
      <c r="F96" s="62"/>
      <c r="G96" s="63"/>
      <c r="H96" s="64" t="str">
        <f t="shared" ca="1" si="9"/>
        <v/>
      </c>
      <c r="I96" s="94"/>
      <c r="J96" s="24"/>
      <c r="K96" s="71"/>
      <c r="L96" s="71"/>
      <c r="M96" s="71"/>
      <c r="N96" s="90"/>
      <c r="O96" s="72"/>
    </row>
    <row r="97" spans="1:15" ht="16.5" thickBot="1">
      <c r="A97" s="36">
        <f t="shared" si="3"/>
        <v>68</v>
      </c>
      <c r="B97" s="84"/>
      <c r="C97" s="68"/>
      <c r="D97" s="65"/>
      <c r="E97" s="217"/>
      <c r="F97" s="62"/>
      <c r="G97" s="63"/>
      <c r="H97" s="64" t="str">
        <f t="shared" ca="1" si="9"/>
        <v/>
      </c>
      <c r="I97" s="94"/>
      <c r="J97" s="24"/>
      <c r="K97" s="71"/>
      <c r="L97" s="71"/>
      <c r="M97" s="71"/>
      <c r="N97" s="90"/>
      <c r="O97" s="72"/>
    </row>
    <row r="98" spans="1:15" ht="16.5" thickBot="1">
      <c r="A98" s="36">
        <f t="shared" si="3"/>
        <v>69</v>
      </c>
      <c r="B98" s="84"/>
      <c r="C98" s="68"/>
      <c r="D98" s="65"/>
      <c r="E98" s="217"/>
      <c r="F98" s="62"/>
      <c r="G98" s="63"/>
      <c r="H98" s="64" t="str">
        <f t="shared" ca="1" si="9"/>
        <v/>
      </c>
      <c r="I98" s="94"/>
      <c r="J98" s="24"/>
      <c r="K98" s="71"/>
      <c r="L98" s="71"/>
      <c r="M98" s="71"/>
      <c r="N98" s="90"/>
      <c r="O98" s="72"/>
    </row>
    <row r="99" spans="1:15" ht="16.5" thickBot="1">
      <c r="A99" s="36">
        <f t="shared" si="3"/>
        <v>70</v>
      </c>
      <c r="B99" s="84"/>
      <c r="C99" s="68"/>
      <c r="D99" s="65"/>
      <c r="E99" s="217"/>
      <c r="F99" s="62"/>
      <c r="G99" s="63"/>
      <c r="H99" s="64" t="str">
        <f t="shared" ca="1" si="9"/>
        <v/>
      </c>
      <c r="I99" s="94"/>
      <c r="J99" s="24"/>
      <c r="K99" s="71"/>
      <c r="L99" s="71"/>
      <c r="M99" s="71"/>
      <c r="N99" s="90"/>
      <c r="O99" s="72"/>
    </row>
    <row r="100" spans="1:15" ht="16.5" thickBot="1">
      <c r="A100" s="36">
        <f t="shared" si="3"/>
        <v>71</v>
      </c>
      <c r="B100" s="84"/>
      <c r="C100" s="68"/>
      <c r="D100" s="65"/>
      <c r="E100" s="217"/>
      <c r="F100" s="62"/>
      <c r="G100" s="63"/>
      <c r="H100" s="64" t="str">
        <f t="shared" ca="1" si="9"/>
        <v/>
      </c>
      <c r="I100" s="94"/>
      <c r="J100" s="24"/>
      <c r="K100" s="71"/>
      <c r="L100" s="71"/>
      <c r="M100" s="71"/>
      <c r="N100" s="90"/>
      <c r="O100" s="72"/>
    </row>
    <row r="101" spans="1:15" ht="16.5" thickBot="1">
      <c r="A101" s="36">
        <f t="shared" si="3"/>
        <v>72</v>
      </c>
      <c r="B101" s="84"/>
      <c r="C101" s="68"/>
      <c r="D101" s="65"/>
      <c r="E101" s="217"/>
      <c r="F101" s="62"/>
      <c r="G101" s="63"/>
      <c r="H101" s="64" t="str">
        <f t="shared" ca="1" si="9"/>
        <v/>
      </c>
      <c r="I101" s="94"/>
      <c r="J101" s="24"/>
      <c r="K101" s="71"/>
      <c r="L101" s="71"/>
      <c r="M101" s="71"/>
      <c r="N101" s="90"/>
      <c r="O101" s="72"/>
    </row>
    <row r="102" spans="1:15" ht="16.5" thickBot="1">
      <c r="A102" s="36">
        <f t="shared" si="3"/>
        <v>73</v>
      </c>
      <c r="B102" s="84"/>
      <c r="C102" s="68"/>
      <c r="D102" s="65"/>
      <c r="E102" s="217"/>
      <c r="F102" s="62"/>
      <c r="G102" s="63"/>
      <c r="H102" s="64" t="str">
        <f t="shared" ca="1" si="9"/>
        <v/>
      </c>
      <c r="I102" s="94"/>
      <c r="J102" s="24"/>
      <c r="K102" s="71"/>
      <c r="L102" s="71"/>
      <c r="M102" s="71"/>
      <c r="N102" s="90"/>
      <c r="O102" s="72"/>
    </row>
    <row r="103" spans="1:15" ht="16.5" thickBot="1">
      <c r="A103" s="36">
        <f t="shared" si="3"/>
        <v>74</v>
      </c>
      <c r="B103" s="84"/>
      <c r="C103" s="68"/>
      <c r="D103" s="65"/>
      <c r="E103" s="217"/>
      <c r="F103" s="62"/>
      <c r="G103" s="63"/>
      <c r="H103" s="64" t="str">
        <f t="shared" ca="1" si="9"/>
        <v/>
      </c>
      <c r="I103" s="94"/>
      <c r="J103" s="24"/>
      <c r="K103" s="71"/>
      <c r="L103" s="71"/>
      <c r="M103" s="71"/>
      <c r="N103" s="90"/>
      <c r="O103" s="72"/>
    </row>
    <row r="104" spans="1:15" ht="16.5" thickBot="1">
      <c r="A104" s="36">
        <f t="shared" si="3"/>
        <v>75</v>
      </c>
      <c r="B104" s="84"/>
      <c r="C104" s="68"/>
      <c r="D104" s="65"/>
      <c r="E104" s="217"/>
      <c r="F104" s="62"/>
      <c r="G104" s="63"/>
      <c r="H104" s="64" t="str">
        <f t="shared" ca="1" si="9"/>
        <v/>
      </c>
      <c r="I104" s="94"/>
      <c r="J104" s="24"/>
      <c r="K104" s="71"/>
      <c r="L104" s="71"/>
      <c r="M104" s="71"/>
      <c r="N104" s="90"/>
      <c r="O104" s="72"/>
    </row>
    <row r="105" spans="1:15" ht="16.5" thickBot="1">
      <c r="A105" s="36">
        <f t="shared" si="3"/>
        <v>76</v>
      </c>
      <c r="B105" s="84"/>
      <c r="C105" s="68"/>
      <c r="D105" s="65"/>
      <c r="E105" s="217"/>
      <c r="F105" s="62"/>
      <c r="G105" s="63"/>
      <c r="H105" s="64" t="str">
        <f t="shared" ca="1" si="9"/>
        <v/>
      </c>
      <c r="I105" s="94"/>
      <c r="J105" s="24"/>
      <c r="K105" s="71"/>
      <c r="L105" s="71"/>
      <c r="M105" s="71"/>
      <c r="N105" s="90"/>
      <c r="O105" s="72"/>
    </row>
    <row r="106" spans="1:15" ht="16.5" thickBot="1">
      <c r="A106" s="36">
        <f t="shared" si="3"/>
        <v>77</v>
      </c>
      <c r="B106" s="84"/>
      <c r="C106" s="68"/>
      <c r="D106" s="65"/>
      <c r="E106" s="217"/>
      <c r="F106" s="62"/>
      <c r="G106" s="63"/>
      <c r="H106" s="64" t="str">
        <f t="shared" ca="1" si="9"/>
        <v/>
      </c>
      <c r="I106" s="94"/>
      <c r="J106" s="24"/>
      <c r="K106" s="71"/>
      <c r="L106" s="71"/>
      <c r="M106" s="71"/>
      <c r="N106" s="90"/>
      <c r="O106" s="72"/>
    </row>
    <row r="107" spans="1:15" ht="16.5" thickBot="1">
      <c r="A107" s="36">
        <f t="shared" si="3"/>
        <v>78</v>
      </c>
      <c r="B107" s="84"/>
      <c r="C107" s="68"/>
      <c r="D107" s="65"/>
      <c r="E107" s="217"/>
      <c r="F107" s="62"/>
      <c r="G107" s="63"/>
      <c r="H107" s="64" t="str">
        <f t="shared" ca="1" si="9"/>
        <v/>
      </c>
      <c r="I107" s="94"/>
      <c r="J107" s="24"/>
      <c r="K107" s="71"/>
      <c r="L107" s="71"/>
      <c r="M107" s="71"/>
      <c r="N107" s="90"/>
      <c r="O107" s="72"/>
    </row>
    <row r="108" spans="1:15" ht="16.5" thickBot="1">
      <c r="A108" s="36">
        <f t="shared" si="3"/>
        <v>79</v>
      </c>
      <c r="B108" s="84"/>
      <c r="C108" s="68"/>
      <c r="D108" s="65"/>
      <c r="E108" s="217"/>
      <c r="F108" s="62"/>
      <c r="G108" s="63"/>
      <c r="H108" s="64" t="str">
        <f t="shared" ca="1" si="9"/>
        <v/>
      </c>
      <c r="I108" s="94"/>
      <c r="J108" s="24"/>
      <c r="K108" s="71"/>
      <c r="L108" s="71"/>
      <c r="M108" s="71"/>
      <c r="N108" s="90"/>
      <c r="O108" s="72"/>
    </row>
    <row r="109" spans="1:15" ht="16.5" thickBot="1">
      <c r="A109" s="36">
        <f t="shared" si="3"/>
        <v>80</v>
      </c>
      <c r="B109" s="84"/>
      <c r="C109" s="68"/>
      <c r="D109" s="65"/>
      <c r="E109" s="217"/>
      <c r="F109" s="62"/>
      <c r="G109" s="63"/>
      <c r="H109" s="64" t="str">
        <f t="shared" ca="1" si="9"/>
        <v/>
      </c>
      <c r="I109" s="94"/>
      <c r="J109" s="24"/>
      <c r="K109" s="71"/>
      <c r="L109" s="71"/>
      <c r="M109" s="71"/>
      <c r="N109" s="90"/>
      <c r="O109" s="72"/>
    </row>
    <row r="110" spans="1:15" ht="16.5" thickBot="1">
      <c r="A110" s="36">
        <f t="shared" si="3"/>
        <v>81</v>
      </c>
      <c r="B110" s="84"/>
      <c r="C110" s="68"/>
      <c r="D110" s="65"/>
      <c r="E110" s="217"/>
      <c r="F110" s="62"/>
      <c r="G110" s="63"/>
      <c r="H110" s="64" t="str">
        <f t="shared" ca="1" si="9"/>
        <v/>
      </c>
      <c r="I110" s="94"/>
      <c r="J110" s="24"/>
      <c r="K110" s="71"/>
      <c r="L110" s="71"/>
      <c r="M110" s="71"/>
      <c r="N110" s="90"/>
      <c r="O110" s="72"/>
    </row>
    <row r="111" spans="1:15" ht="16.5" thickBot="1">
      <c r="A111" s="36">
        <f t="shared" si="3"/>
        <v>82</v>
      </c>
      <c r="B111" s="84"/>
      <c r="C111" s="68"/>
      <c r="D111" s="65"/>
      <c r="E111" s="217"/>
      <c r="F111" s="62"/>
      <c r="G111" s="63"/>
      <c r="H111" s="64" t="str">
        <f t="shared" ca="1" si="9"/>
        <v/>
      </c>
      <c r="I111" s="94"/>
      <c r="J111" s="24"/>
      <c r="K111" s="71"/>
      <c r="L111" s="71"/>
      <c r="M111" s="71"/>
      <c r="N111" s="90"/>
      <c r="O111" s="72"/>
    </row>
    <row r="112" spans="1:15" ht="16.5" thickBot="1">
      <c r="A112" s="36">
        <f t="shared" si="3"/>
        <v>83</v>
      </c>
      <c r="B112" s="84"/>
      <c r="C112" s="68"/>
      <c r="D112" s="65"/>
      <c r="E112" s="217"/>
      <c r="F112" s="62"/>
      <c r="G112" s="63"/>
      <c r="H112" s="64" t="str">
        <f t="shared" ca="1" si="9"/>
        <v/>
      </c>
      <c r="I112" s="94"/>
      <c r="J112" s="24"/>
      <c r="K112" s="71"/>
      <c r="L112" s="71"/>
      <c r="M112" s="71"/>
      <c r="N112" s="90"/>
      <c r="O112" s="72"/>
    </row>
    <row r="113" spans="1:15" ht="16.5" thickBot="1">
      <c r="A113" s="36">
        <f t="shared" si="3"/>
        <v>84</v>
      </c>
      <c r="B113" s="84"/>
      <c r="C113" s="68"/>
      <c r="D113" s="65"/>
      <c r="E113" s="217"/>
      <c r="F113" s="62"/>
      <c r="G113" s="63"/>
      <c r="H113" s="64" t="str">
        <f t="shared" ca="1" si="9"/>
        <v/>
      </c>
      <c r="I113" s="94"/>
      <c r="J113" s="24"/>
      <c r="K113" s="71"/>
      <c r="L113" s="71"/>
      <c r="M113" s="71"/>
      <c r="N113" s="90"/>
      <c r="O113" s="72"/>
    </row>
    <row r="114" spans="1:15" ht="16.5" thickBot="1">
      <c r="A114" s="36">
        <f t="shared" si="3"/>
        <v>85</v>
      </c>
      <c r="B114" s="84"/>
      <c r="C114" s="68"/>
      <c r="D114" s="65"/>
      <c r="E114" s="217"/>
      <c r="F114" s="62"/>
      <c r="G114" s="63"/>
      <c r="H114" s="64" t="str">
        <f t="shared" ca="1" si="9"/>
        <v/>
      </c>
      <c r="I114" s="94"/>
      <c r="J114" s="24"/>
      <c r="K114" s="71"/>
      <c r="L114" s="71"/>
      <c r="M114" s="71"/>
      <c r="N114" s="90"/>
      <c r="O114" s="72"/>
    </row>
    <row r="115" spans="1:15" ht="16.5" thickBot="1">
      <c r="A115" s="36">
        <f t="shared" si="3"/>
        <v>86</v>
      </c>
      <c r="B115" s="84"/>
      <c r="C115" s="68"/>
      <c r="D115" s="65"/>
      <c r="E115" s="217"/>
      <c r="F115" s="62"/>
      <c r="G115" s="63"/>
      <c r="H115" s="64" t="str">
        <f t="shared" ca="1" si="9"/>
        <v/>
      </c>
      <c r="I115" s="94"/>
      <c r="J115" s="24"/>
      <c r="K115" s="71"/>
      <c r="L115" s="71"/>
      <c r="M115" s="71"/>
      <c r="N115" s="90"/>
      <c r="O115" s="72"/>
    </row>
    <row r="116" spans="1:15" ht="16.5" thickBot="1">
      <c r="A116" s="36">
        <f t="shared" si="3"/>
        <v>87</v>
      </c>
      <c r="B116" s="84"/>
      <c r="C116" s="68"/>
      <c r="D116" s="65"/>
      <c r="E116" s="217"/>
      <c r="F116" s="62"/>
      <c r="G116" s="63"/>
      <c r="H116" s="64" t="str">
        <f t="shared" ca="1" si="9"/>
        <v/>
      </c>
      <c r="I116" s="94"/>
      <c r="J116" s="24"/>
      <c r="K116" s="71"/>
      <c r="L116" s="71"/>
      <c r="M116" s="71"/>
      <c r="N116" s="90"/>
      <c r="O116" s="72"/>
    </row>
    <row r="117" spans="1:15" ht="16.5" thickBot="1">
      <c r="A117" s="36">
        <f t="shared" si="3"/>
        <v>88</v>
      </c>
      <c r="B117" s="84"/>
      <c r="C117" s="68"/>
      <c r="D117" s="65"/>
      <c r="E117" s="217"/>
      <c r="F117" s="62"/>
      <c r="G117" s="63"/>
      <c r="H117" s="64" t="str">
        <f t="shared" ca="1" si="9"/>
        <v/>
      </c>
      <c r="I117" s="94"/>
      <c r="J117" s="24"/>
      <c r="K117" s="71"/>
      <c r="L117" s="71"/>
      <c r="M117" s="71"/>
      <c r="N117" s="90"/>
      <c r="O117" s="72"/>
    </row>
    <row r="118" spans="1:15" ht="16.5" thickBot="1">
      <c r="A118" s="36">
        <f t="shared" si="3"/>
        <v>89</v>
      </c>
      <c r="B118" s="84"/>
      <c r="C118" s="68"/>
      <c r="D118" s="65"/>
      <c r="E118" s="217"/>
      <c r="F118" s="62"/>
      <c r="G118" s="63"/>
      <c r="H118" s="64" t="str">
        <f t="shared" ca="1" si="9"/>
        <v/>
      </c>
      <c r="I118" s="94"/>
      <c r="J118" s="24"/>
      <c r="K118" s="71"/>
      <c r="L118" s="71"/>
      <c r="M118" s="71"/>
      <c r="N118" s="90"/>
      <c r="O118" s="72"/>
    </row>
    <row r="119" spans="1:15" ht="16.5" thickBot="1">
      <c r="A119" s="36">
        <f t="shared" si="3"/>
        <v>90</v>
      </c>
      <c r="B119" s="84"/>
      <c r="C119" s="68"/>
      <c r="D119" s="65"/>
      <c r="E119" s="217"/>
      <c r="F119" s="62"/>
      <c r="G119" s="63"/>
      <c r="H119" s="64" t="str">
        <f t="shared" ca="1" si="9"/>
        <v/>
      </c>
      <c r="I119" s="94"/>
      <c r="J119" s="24"/>
      <c r="K119" s="71"/>
      <c r="L119" s="71"/>
      <c r="M119" s="71"/>
      <c r="N119" s="90"/>
      <c r="O119" s="72"/>
    </row>
  </sheetData>
  <sheetProtection algorithmName="SHA-512" hashValue="m1vDri12T9hxeSS3RLm+ruDzeDg650CA7gn5VuTG5vyZjCpmYZmePcxmUxcCfYigU1WYT2f9XfxRy/qheQWrdw==" saltValue="j3Iu1RJ0Apn/043q+X/tzA==" spinCount="100000"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formula1>Teams</formula1>
    </dataValidation>
    <dataValidation type="list" allowBlank="1" showInputMessage="1" showErrorMessage="1" sqref="F28:F33 F65:F74 F55:F62 F16:F19 F12:F13 F22:F25 F77:F86 F89:F119 F45:F52 F36:F42">
      <formula1>Gender</formula1>
    </dataValidation>
    <dataValidation type="list" allowBlank="1" showInputMessage="1" showErrorMessage="1" errorTitle="Invalid Grade" error="Please enter a grade in the range 3 to 6" sqref="G28:G33 G65:G74 G55:G62 G16:G19 G13 G22:G25 G77:G86 G89:G119 G45:G52 G36:G42">
      <formula1>Grade</formula1>
    </dataValidation>
    <dataValidation type="list" allowBlank="1" showInputMessage="1" showErrorMessage="1" sqref="H75:I75 H63 H53:I53 H43 H34 H26:I26 H20 H14:I14 H87:I87">
      <formula1>When</formula1>
    </dataValidation>
    <dataValidation type="list" allowBlank="1" showInputMessage="1" showErrorMessage="1" sqref="F75:G76 F53:G54 F14:G15 F26:G27 F43:G43 F87:G88">
      <formula1>Judges</formula1>
    </dataValidation>
    <dataValidation type="list" allowBlank="1" showInputMessage="1" showErrorMessage="1" sqref="F63:G64 F20:G21 F34:G35 F44:G44">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2">
      <formula1>Grade</formula1>
    </dataValidation>
    <dataValidation type="list" allowBlank="1" showInputMessage="1" errorTitle="Invalid Year" error="Please pick a year from the list. If before the earliest, just pick that!" sqref="E77:E86 E12:E13 E16:E19 E22:E25 E36:E42 E45:E52 E55:E62 E65:E74 E28:E33 E89:E119">
      <formula1>Years</formula1>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7"/>
  <sheetViews>
    <sheetView workbookViewId="0">
      <selection activeCell="I17" sqref="I17"/>
    </sheetView>
  </sheetViews>
  <sheetFormatPr defaultColWidth="9.140625" defaultRowHeight="12.75"/>
  <cols>
    <col min="1" max="1" width="5.140625" style="9" bestFit="1" customWidth="1"/>
    <col min="2" max="2" width="12.42578125" style="9" customWidth="1"/>
    <col min="3" max="3" width="17.28515625" style="2" customWidth="1"/>
    <col min="4" max="4" width="22.5703125" style="2" customWidth="1"/>
    <col min="5" max="5" width="14.5703125" style="9" customWidth="1"/>
    <col min="6" max="6" width="7.85546875" style="9" customWidth="1"/>
    <col min="7" max="7" width="13.85546875" style="2" customWidth="1"/>
    <col min="8" max="8" width="10.5703125" style="4" customWidth="1"/>
    <col min="9" max="9" width="11.7109375" style="9" customWidth="1"/>
    <col min="10" max="10" width="1.7109375" style="26" customWidth="1"/>
    <col min="11" max="12" width="1.7109375" style="28" customWidth="1"/>
    <col min="13" max="13" width="1.7109375" style="33" customWidth="1"/>
    <col min="14" max="14" width="54.7109375" style="30" customWidth="1"/>
    <col min="15" max="15" width="12.5703125" style="31" customWidth="1"/>
    <col min="16" max="16384" width="9.140625" style="2"/>
  </cols>
  <sheetData>
    <row r="1" spans="1:15" ht="18">
      <c r="A1" s="79">
        <v>60</v>
      </c>
      <c r="B1" s="86" t="s">
        <v>62</v>
      </c>
      <c r="D1" s="87" t="s">
        <v>37</v>
      </c>
      <c r="H1" s="263" t="str">
        <f>Entries!H1</f>
        <v>rev 19.1 11/08/2018</v>
      </c>
      <c r="I1" s="263"/>
    </row>
    <row r="2" spans="1:15" ht="23.25">
      <c r="A2" s="286" t="s">
        <v>142</v>
      </c>
      <c r="B2" s="286"/>
      <c r="C2" s="286"/>
      <c r="D2" s="286"/>
      <c r="E2" s="286"/>
      <c r="F2" s="286"/>
      <c r="G2" s="286"/>
      <c r="H2" s="286"/>
      <c r="I2" s="286"/>
      <c r="J2" s="17"/>
      <c r="M2" s="29"/>
    </row>
    <row r="3" spans="1:15" ht="23.25" customHeight="1" thickBot="1">
      <c r="A3" s="77">
        <f>IF(C5="",2,1+MATCH(C5,Clubs!A2:A37,0))</f>
        <v>37</v>
      </c>
      <c r="B3" s="108" t="s">
        <v>124</v>
      </c>
      <c r="C3" s="269" t="s">
        <v>0</v>
      </c>
      <c r="D3" s="269"/>
      <c r="E3" s="269"/>
      <c r="F3" s="269"/>
      <c r="G3" s="269"/>
      <c r="H3" s="269"/>
      <c r="I3" s="59">
        <v>2019</v>
      </c>
      <c r="J3" s="18"/>
      <c r="M3" s="29"/>
    </row>
    <row r="4" spans="1:15" ht="51" customHeight="1" thickBot="1">
      <c r="A4" s="238" t="s">
        <v>51</v>
      </c>
      <c r="B4" s="239"/>
      <c r="C4" s="264" t="s">
        <v>252</v>
      </c>
      <c r="D4" s="265"/>
      <c r="E4" s="248" t="s">
        <v>1</v>
      </c>
      <c r="F4" s="249"/>
      <c r="G4" s="266" t="str">
        <f>Entries!G4</f>
        <v>Colchester Leisure World, Cowdray Ave, Colchester CO1 1YH</v>
      </c>
      <c r="H4" s="267"/>
      <c r="I4" s="268"/>
      <c r="J4" s="19"/>
      <c r="M4" s="29"/>
    </row>
    <row r="5" spans="1:15" ht="16.5" customHeight="1" thickBot="1">
      <c r="A5" s="238" t="s">
        <v>20</v>
      </c>
      <c r="B5" s="239"/>
      <c r="C5" s="258" t="str">
        <f>Entries!C5</f>
        <v>Your club</v>
      </c>
      <c r="D5" s="259"/>
      <c r="E5" s="248" t="s">
        <v>2</v>
      </c>
      <c r="F5" s="249"/>
      <c r="G5" s="260" t="str">
        <f>Entries!G5</f>
        <v>28th October 2018</v>
      </c>
      <c r="H5" s="261"/>
      <c r="I5" s="262"/>
      <c r="J5" s="19"/>
      <c r="L5" s="32"/>
      <c r="M5" s="32"/>
    </row>
    <row r="6" spans="1:15" ht="16.5" customHeight="1" thickBot="1">
      <c r="A6" s="238" t="s">
        <v>3</v>
      </c>
      <c r="B6" s="239"/>
      <c r="C6" s="256" t="str">
        <f ca="1">IF(A3="#N/A","",INDIRECT("Clubs!"&amp;"D"&amp;TEXT(A3,"0")))</f>
        <v>Your contact</v>
      </c>
      <c r="D6" s="257"/>
      <c r="E6" s="248" t="s">
        <v>233</v>
      </c>
      <c r="F6" s="249"/>
      <c r="G6" s="250" t="str">
        <f ca="1">IF(A3="","",INDIRECT("Clubs!"&amp;"E"&amp;TEXT(A3,"0")))</f>
        <v>Your BG Number</v>
      </c>
      <c r="H6" s="251"/>
      <c r="I6" s="252"/>
      <c r="J6" s="20"/>
      <c r="M6" s="29"/>
    </row>
    <row r="7" spans="1:15" ht="18" customHeight="1" thickBot="1">
      <c r="A7" s="240" t="s">
        <v>4</v>
      </c>
      <c r="B7" s="241"/>
      <c r="C7" s="244" t="str">
        <f ca="1">IF(A3="","",INDIRECT("Clubs!"&amp;"B"&amp;TEXT(A3,"0")))</f>
        <v>Your address</v>
      </c>
      <c r="D7" s="245"/>
      <c r="E7" s="248" t="s">
        <v>5</v>
      </c>
      <c r="F7" s="249"/>
      <c r="G7" s="250" t="str">
        <f ca="1">IF(A3="","",INDIRECT("Clubs!"&amp;"F"&amp;TEXT(A3,"0")))</f>
        <v>Your phone</v>
      </c>
      <c r="H7" s="251"/>
      <c r="I7" s="252"/>
      <c r="J7" s="20"/>
      <c r="M7" s="29"/>
    </row>
    <row r="8" spans="1:15" ht="34.5" customHeight="1" thickBot="1">
      <c r="A8" s="242"/>
      <c r="B8" s="243"/>
      <c r="C8" s="246"/>
      <c r="D8" s="247"/>
      <c r="E8" s="248" t="s">
        <v>6</v>
      </c>
      <c r="F8" s="249"/>
      <c r="G8" s="253" t="str">
        <f ca="1">IF(A3="","",INDIRECT("Clubs!"&amp;"G"&amp;TEXT(A3,"0")))</f>
        <v>Your emails; separated with semi-colons</v>
      </c>
      <c r="H8" s="254"/>
      <c r="I8" s="255"/>
      <c r="J8" s="20"/>
      <c r="M8" s="29"/>
    </row>
    <row r="9" spans="1:15" ht="16.5" customHeight="1" thickBot="1">
      <c r="A9" s="238" t="s">
        <v>53</v>
      </c>
      <c r="B9" s="239"/>
      <c r="C9" s="256" t="str">
        <f ca="1">IF(A3="","",INDIRECT("Clubs!"&amp;"C"&amp;TEXT(A3,"0")))</f>
        <v>Your postcode</v>
      </c>
      <c r="D9" s="257"/>
      <c r="E9" s="248" t="s">
        <v>8</v>
      </c>
      <c r="F9" s="249"/>
      <c r="G9" s="250" t="str">
        <f ca="1">IF(A3="","",INDIRECT("Clubs!"&amp;"H"&amp;TEXT(A3,"0")))</f>
        <v>Your colours</v>
      </c>
      <c r="H9" s="251"/>
      <c r="I9" s="252"/>
      <c r="J9" s="20"/>
      <c r="M9" s="29"/>
    </row>
    <row r="10" spans="1:15" ht="16.5" thickBot="1">
      <c r="A10" s="35"/>
      <c r="B10" s="35"/>
      <c r="C10" s="5"/>
      <c r="D10" s="3"/>
      <c r="E10" s="34"/>
      <c r="F10" s="27"/>
      <c r="G10" s="7"/>
      <c r="H10" s="58"/>
      <c r="I10" s="27"/>
      <c r="J10" s="21"/>
      <c r="K10" s="78"/>
      <c r="L10" s="78"/>
      <c r="M10" s="78"/>
      <c r="N10" s="78"/>
      <c r="O10" s="78"/>
    </row>
    <row r="11" spans="1:15" ht="16.5" customHeight="1" thickBot="1">
      <c r="A11" s="115" t="s">
        <v>87</v>
      </c>
      <c r="B11" s="116" t="s">
        <v>88</v>
      </c>
      <c r="C11" s="117" t="s">
        <v>9</v>
      </c>
      <c r="D11" s="118" t="s">
        <v>21</v>
      </c>
      <c r="E11" s="119" t="s">
        <v>210</v>
      </c>
      <c r="F11" s="120" t="s">
        <v>43</v>
      </c>
      <c r="G11" s="120" t="s">
        <v>42</v>
      </c>
      <c r="H11" s="120" t="s">
        <v>44</v>
      </c>
      <c r="I11" s="121" t="s">
        <v>10</v>
      </c>
      <c r="J11" s="22"/>
      <c r="K11" s="69"/>
      <c r="L11" s="69"/>
      <c r="M11" s="69"/>
      <c r="N11" s="120" t="s">
        <v>123</v>
      </c>
      <c r="O11" s="70"/>
    </row>
    <row r="12" spans="1:15" ht="18" customHeight="1" thickBot="1">
      <c r="A12" s="36">
        <v>1</v>
      </c>
      <c r="B12" s="80"/>
      <c r="C12" s="60"/>
      <c r="D12" s="61"/>
      <c r="E12" s="217"/>
      <c r="F12" s="62"/>
      <c r="G12" s="63"/>
      <c r="H12" s="64" t="str">
        <f ca="1">IF(INDIRECT("E"&amp;ROW())="","",IF(INDIRECT("G"&amp;ROW())="",INDIRECT("ListsDMT!L"&amp;($I$3-INDIRECT("E"&amp;ROW()))),HLOOKUP(INDIRECT("G"&amp;ROW()),GradeAgesDMT,($I$3-INDIRECT("E"&amp;ROW())),FALSE)))</f>
        <v/>
      </c>
      <c r="I12" s="92"/>
      <c r="J12" s="23"/>
      <c r="K12" s="71"/>
      <c r="L12" s="71"/>
      <c r="M12" s="71"/>
      <c r="N12" s="90"/>
      <c r="O12" s="72"/>
    </row>
    <row r="13" spans="1:15" ht="18.75" customHeight="1" thickBot="1">
      <c r="A13" s="36">
        <v>2</v>
      </c>
      <c r="B13" s="80"/>
      <c r="C13" s="60"/>
      <c r="D13" s="65"/>
      <c r="E13" s="217"/>
      <c r="F13" s="62"/>
      <c r="G13" s="63"/>
      <c r="H13" s="64" t="str">
        <f ca="1">IF(INDIRECT("E"&amp;ROW())="","",IF(INDIRECT("G"&amp;ROW())="",INDIRECT("ListsDMT!L"&amp;($I$3-INDIRECT("E"&amp;ROW()))),HLOOKUP(INDIRECT("G"&amp;ROW()),GradeAgesDMT,($I$3-INDIRECT("E"&amp;ROW())),FALSE)))</f>
        <v/>
      </c>
      <c r="I13" s="92"/>
      <c r="J13" s="23"/>
      <c r="K13" s="71"/>
      <c r="L13" s="71"/>
      <c r="M13" s="71"/>
      <c r="N13" s="90"/>
      <c r="O13" s="72"/>
    </row>
    <row r="14" spans="1:15" ht="16.5" customHeight="1" thickBot="1">
      <c r="A14" s="280" t="s">
        <v>91</v>
      </c>
      <c r="B14" s="281"/>
      <c r="C14" s="273" t="s">
        <v>121</v>
      </c>
      <c r="D14" s="274"/>
      <c r="E14" s="123" t="s">
        <v>48</v>
      </c>
      <c r="F14" s="275"/>
      <c r="G14" s="276"/>
      <c r="H14" s="282" t="s">
        <v>29</v>
      </c>
      <c r="I14" s="283"/>
      <c r="J14" s="24"/>
      <c r="K14" s="71"/>
      <c r="L14" s="73"/>
      <c r="M14" s="73"/>
      <c r="N14" s="122" t="s">
        <v>122</v>
      </c>
      <c r="O14" s="72"/>
    </row>
    <row r="15" spans="1:15" ht="16.5" customHeight="1" thickBot="1">
      <c r="A15" s="271" t="str">
        <f>IF(H14="All Day","","2nd Judge:" )</f>
        <v/>
      </c>
      <c r="B15" s="272"/>
      <c r="C15" s="273"/>
      <c r="D15" s="274"/>
      <c r="E15" s="123" t="str">
        <f>IF(H14="All Day","","Level:" )</f>
        <v/>
      </c>
      <c r="F15" s="275"/>
      <c r="G15" s="276"/>
      <c r="H15" s="277" t="str">
        <f>IF(H14="All Day","",IF(H14="Morning","Afternoon","Morning"))</f>
        <v/>
      </c>
      <c r="I15" s="278"/>
      <c r="J15" s="25"/>
      <c r="K15" s="71"/>
      <c r="L15" s="73"/>
      <c r="M15" s="73"/>
      <c r="N15" s="91"/>
      <c r="O15" s="74"/>
    </row>
    <row r="16" spans="1:15" ht="16.5" thickBot="1">
      <c r="A16" s="37">
        <v>3</v>
      </c>
      <c r="B16" s="81"/>
      <c r="C16" s="60"/>
      <c r="D16" s="66"/>
      <c r="E16" s="217"/>
      <c r="F16" s="62"/>
      <c r="G16" s="63"/>
      <c r="H16" s="64" t="str">
        <f ca="1">IF(INDIRECT("E"&amp;ROW())="","",IF(INDIRECT("G"&amp;ROW())="",INDIRECT("ListsDMT!L"&amp;($I$3-INDIRECT("E"&amp;ROW()))),HLOOKUP(INDIRECT("G"&amp;ROW()),GradeAgesDMT,($I$3-INDIRECT("E"&amp;ROW())),FALSE)))</f>
        <v/>
      </c>
      <c r="I16" s="93"/>
      <c r="J16" s="23"/>
      <c r="K16" s="71"/>
      <c r="L16" s="71"/>
      <c r="M16" s="71"/>
      <c r="N16" s="90"/>
      <c r="O16" s="72"/>
    </row>
    <row r="17" spans="1:15" ht="16.5" thickBot="1">
      <c r="A17" s="16">
        <v>4</v>
      </c>
      <c r="B17" s="82"/>
      <c r="C17" s="60"/>
      <c r="D17" s="61"/>
      <c r="E17" s="217"/>
      <c r="F17" s="62"/>
      <c r="G17" s="63"/>
      <c r="H17" s="64" t="str">
        <f ca="1">IF(INDIRECT("E"&amp;ROW())="","",IF(INDIRECT("G"&amp;ROW())="",INDIRECT("ListsDMT!L"&amp;($I$3-INDIRECT("E"&amp;ROW()))),HLOOKUP(INDIRECT("G"&amp;ROW()),GradeAgesDMT,($I$3-INDIRECT("E"&amp;ROW())),FALSE)))</f>
        <v/>
      </c>
      <c r="I17" s="94"/>
      <c r="J17" s="24"/>
      <c r="K17" s="71"/>
      <c r="L17" s="71"/>
      <c r="M17" s="71"/>
      <c r="N17" s="90"/>
      <c r="O17" s="72"/>
    </row>
    <row r="18" spans="1:15" ht="16.5" thickBot="1">
      <c r="A18" s="36">
        <v>5</v>
      </c>
      <c r="B18" s="80"/>
      <c r="C18" s="60"/>
      <c r="D18" s="65"/>
      <c r="E18" s="217"/>
      <c r="F18" s="62"/>
      <c r="G18" s="63"/>
      <c r="H18" s="64" t="str">
        <f ca="1">IF(INDIRECT("E"&amp;ROW())="","",IF(INDIRECT("G"&amp;ROW())="",INDIRECT("ListsDMT!L"&amp;($I$3-INDIRECT("E"&amp;ROW()))),HLOOKUP(INDIRECT("G"&amp;ROW()),GradeAgesDMT,($I$3-INDIRECT("E"&amp;ROW())),FALSE)))</f>
        <v/>
      </c>
      <c r="I18" s="94"/>
      <c r="J18" s="24"/>
      <c r="K18" s="71"/>
      <c r="L18" s="71"/>
      <c r="M18" s="71"/>
      <c r="N18" s="90"/>
      <c r="O18" s="72"/>
    </row>
    <row r="19" spans="1:15" ht="16.5" thickBot="1">
      <c r="A19" s="36">
        <v>6</v>
      </c>
      <c r="B19" s="80"/>
      <c r="C19" s="60"/>
      <c r="D19" s="61"/>
      <c r="E19" s="217"/>
      <c r="F19" s="62"/>
      <c r="G19" s="63"/>
      <c r="H19" s="64" t="str">
        <f ca="1">IF(INDIRECT("E"&amp;ROW())="","",IF(INDIRECT("G"&amp;ROW())="",INDIRECT("ListsDMT!L"&amp;($I$3-INDIRECT("E"&amp;ROW()))),HLOOKUP(INDIRECT("G"&amp;ROW()),GradeAgesDMT,($I$3-INDIRECT("E"&amp;ROW())),FALSE)))</f>
        <v/>
      </c>
      <c r="I19" s="94"/>
      <c r="J19" s="24"/>
      <c r="K19" s="71"/>
      <c r="L19" s="71"/>
      <c r="M19" s="71"/>
      <c r="N19" s="90"/>
      <c r="O19" s="72"/>
    </row>
    <row r="20" spans="1:15" ht="16.5" customHeight="1" thickBot="1">
      <c r="A20" s="280" t="s">
        <v>92</v>
      </c>
      <c r="B20" s="284"/>
      <c r="C20" s="273" t="s">
        <v>120</v>
      </c>
      <c r="D20" s="274"/>
      <c r="E20" s="123" t="s">
        <v>47</v>
      </c>
      <c r="F20" s="275"/>
      <c r="G20" s="276"/>
      <c r="H20" s="285" t="s">
        <v>29</v>
      </c>
      <c r="I20" s="276"/>
      <c r="J20" s="24"/>
      <c r="K20" s="71"/>
      <c r="L20" s="71"/>
      <c r="M20" s="75"/>
      <c r="N20" s="90"/>
      <c r="O20" s="72"/>
    </row>
    <row r="21" spans="1:15" ht="16.5" customHeight="1" thickBot="1">
      <c r="A21" s="271" t="str">
        <f>IF(H20="All Day","","2nd Official:" )</f>
        <v/>
      </c>
      <c r="B21" s="279"/>
      <c r="C21" s="273"/>
      <c r="D21" s="274"/>
      <c r="E21" s="123" t="str">
        <f>IF(H20="All Day","","Job:" )</f>
        <v/>
      </c>
      <c r="F21" s="275"/>
      <c r="G21" s="276"/>
      <c r="H21" s="277" t="str">
        <f>IF(H20="All Day","",IF(H20="Morning","Afternoon","Morning"))</f>
        <v/>
      </c>
      <c r="I21" s="278"/>
      <c r="J21" s="25"/>
      <c r="K21" s="71"/>
      <c r="L21" s="71"/>
      <c r="M21" s="75"/>
      <c r="N21" s="90"/>
      <c r="O21" s="72"/>
    </row>
    <row r="22" spans="1:15" ht="16.5" thickBot="1">
      <c r="A22" s="36">
        <v>7</v>
      </c>
      <c r="B22" s="80"/>
      <c r="C22" s="60"/>
      <c r="D22" s="65"/>
      <c r="E22" s="217"/>
      <c r="F22" s="62"/>
      <c r="G22" s="63"/>
      <c r="H22" s="64" t="str">
        <f ca="1">IF(INDIRECT("E"&amp;ROW())="","",IF(INDIRECT("G"&amp;ROW())="",INDIRECT("ListsDMT!L"&amp;($I$3-INDIRECT("E"&amp;ROW()))),HLOOKUP(INDIRECT("G"&amp;ROW()),GradeAgesDMT,($I$3-INDIRECT("E"&amp;ROW())),FALSE)))</f>
        <v/>
      </c>
      <c r="I22" s="94"/>
      <c r="J22" s="24"/>
      <c r="K22" s="71"/>
      <c r="L22" s="71"/>
      <c r="M22" s="71"/>
      <c r="N22" s="90"/>
      <c r="O22" s="72"/>
    </row>
    <row r="23" spans="1:15" ht="16.5" thickBot="1">
      <c r="A23" s="36">
        <v>8</v>
      </c>
      <c r="B23" s="80"/>
      <c r="C23" s="60"/>
      <c r="D23" s="66"/>
      <c r="E23" s="217"/>
      <c r="F23" s="62"/>
      <c r="G23" s="63"/>
      <c r="H23" s="64" t="str">
        <f ca="1">IF(INDIRECT("E"&amp;ROW())="","",IF(INDIRECT("G"&amp;ROW())="",INDIRECT("ListsDMT!L"&amp;($I$3-INDIRECT("E"&amp;ROW()))),HLOOKUP(INDIRECT("G"&amp;ROW()),GradeAgesDMT,($I$3-INDIRECT("E"&amp;ROW())),FALSE)))</f>
        <v/>
      </c>
      <c r="I23" s="94"/>
      <c r="J23" s="24"/>
      <c r="K23" s="71"/>
      <c r="L23" s="71"/>
      <c r="M23" s="71"/>
      <c r="N23" s="90"/>
      <c r="O23" s="72"/>
    </row>
    <row r="24" spans="1:15" ht="16.5" thickBot="1">
      <c r="A24" s="37">
        <v>9</v>
      </c>
      <c r="B24" s="81"/>
      <c r="C24" s="60"/>
      <c r="D24" s="61"/>
      <c r="E24" s="217"/>
      <c r="F24" s="62"/>
      <c r="G24" s="63"/>
      <c r="H24" s="64" t="str">
        <f ca="1">IF(INDIRECT("E"&amp;ROW())="","",IF(INDIRECT("G"&amp;ROW())="",INDIRECT("ListsDMT!L"&amp;($I$3-INDIRECT("E"&amp;ROW()))),HLOOKUP(INDIRECT("G"&amp;ROW()),GradeAgesDMT,($I$3-INDIRECT("E"&amp;ROW())),FALSE)))</f>
        <v/>
      </c>
      <c r="I24" s="94"/>
      <c r="J24" s="24"/>
      <c r="K24" s="71"/>
      <c r="L24" s="71"/>
      <c r="M24" s="71"/>
      <c r="N24" s="90"/>
      <c r="O24" s="72"/>
    </row>
    <row r="25" spans="1:15" ht="16.5" thickBot="1">
      <c r="A25" s="16">
        <v>10</v>
      </c>
      <c r="B25" s="82"/>
      <c r="C25" s="60"/>
      <c r="D25" s="65"/>
      <c r="E25" s="217"/>
      <c r="F25" s="62"/>
      <c r="G25" s="63"/>
      <c r="H25" s="64" t="str">
        <f ca="1">IF(INDIRECT("E"&amp;ROW())="","",IF(INDIRECT("G"&amp;ROW())="",INDIRECT("ListsDMT!L"&amp;($I$3-INDIRECT("E"&amp;ROW()))),HLOOKUP(INDIRECT("G"&amp;ROW()),GradeAgesDMT,($I$3-INDIRECT("E"&amp;ROW())),FALSE)))</f>
        <v/>
      </c>
      <c r="I25" s="94"/>
      <c r="J25" s="24"/>
      <c r="K25" s="71"/>
      <c r="L25" s="71"/>
      <c r="M25" s="71"/>
      <c r="N25" s="90"/>
      <c r="O25" s="72"/>
    </row>
    <row r="26" spans="1:15" ht="16.5" customHeight="1" thickBot="1">
      <c r="A26" s="280" t="s">
        <v>91</v>
      </c>
      <c r="B26" s="281"/>
      <c r="C26" s="273" t="s">
        <v>121</v>
      </c>
      <c r="D26" s="274"/>
      <c r="E26" s="123" t="s">
        <v>48</v>
      </c>
      <c r="F26" s="275"/>
      <c r="G26" s="276"/>
      <c r="H26" s="282" t="s">
        <v>29</v>
      </c>
      <c r="I26" s="283"/>
      <c r="J26" s="24"/>
      <c r="K26" s="71"/>
      <c r="L26" s="73"/>
      <c r="M26" s="73"/>
      <c r="N26" s="122" t="s">
        <v>122</v>
      </c>
      <c r="O26" s="74"/>
    </row>
    <row r="27" spans="1:15" ht="16.5" customHeight="1" thickBot="1">
      <c r="A27" s="271" t="str">
        <f>IF(H26="All Day","","2nd Judge:" )</f>
        <v/>
      </c>
      <c r="B27" s="272"/>
      <c r="C27" s="273"/>
      <c r="D27" s="274"/>
      <c r="E27" s="123" t="str">
        <f>IF(H26="All Day","","Level:" )</f>
        <v/>
      </c>
      <c r="F27" s="275"/>
      <c r="G27" s="276"/>
      <c r="H27" s="277" t="str">
        <f>IF(H26="All Day","",IF(H26="Morning","Afternoon","Morning"))</f>
        <v/>
      </c>
      <c r="I27" s="278"/>
      <c r="J27" s="25"/>
      <c r="K27" s="71"/>
      <c r="L27" s="73"/>
      <c r="M27" s="73"/>
      <c r="N27" s="91"/>
      <c r="O27" s="74"/>
    </row>
    <row r="28" spans="1:15" ht="16.5" thickBot="1">
      <c r="A28" s="36">
        <v>11</v>
      </c>
      <c r="B28" s="80"/>
      <c r="C28" s="60"/>
      <c r="D28" s="61"/>
      <c r="E28" s="217"/>
      <c r="F28" s="62"/>
      <c r="G28" s="63"/>
      <c r="H28" s="64" t="str">
        <f t="shared" ref="H28:H33" ca="1" si="0">IF(INDIRECT("E"&amp;ROW())="","",IF(INDIRECT("G"&amp;ROW())="",INDIRECT("ListsDMT!L"&amp;($I$3-INDIRECT("E"&amp;ROW()))),HLOOKUP(INDIRECT("G"&amp;ROW()),GradeAgesDMT,($I$3-INDIRECT("E"&amp;ROW())),FALSE)))</f>
        <v/>
      </c>
      <c r="I28" s="94"/>
      <c r="J28" s="24"/>
      <c r="K28" s="71"/>
      <c r="L28" s="71"/>
      <c r="M28" s="71"/>
      <c r="N28" s="90"/>
      <c r="O28" s="72"/>
    </row>
    <row r="29" spans="1:15" ht="16.5" thickBot="1">
      <c r="A29" s="36">
        <v>12</v>
      </c>
      <c r="B29" s="83"/>
      <c r="C29" s="60"/>
      <c r="D29" s="65"/>
      <c r="E29" s="217"/>
      <c r="F29" s="62"/>
      <c r="G29" s="63"/>
      <c r="H29" s="64" t="str">
        <f t="shared" ca="1" si="0"/>
        <v/>
      </c>
      <c r="I29" s="94"/>
      <c r="J29" s="24"/>
      <c r="K29" s="71"/>
      <c r="L29" s="71"/>
      <c r="M29" s="71"/>
      <c r="N29" s="90"/>
      <c r="O29" s="72"/>
    </row>
    <row r="30" spans="1:15" ht="16.5" thickBot="1">
      <c r="A30" s="36">
        <v>13</v>
      </c>
      <c r="B30" s="84"/>
      <c r="C30" s="60"/>
      <c r="D30" s="66"/>
      <c r="E30" s="217"/>
      <c r="F30" s="62"/>
      <c r="G30" s="63"/>
      <c r="H30" s="64" t="str">
        <f t="shared" ca="1" si="0"/>
        <v/>
      </c>
      <c r="I30" s="94"/>
      <c r="J30" s="24"/>
      <c r="K30" s="71"/>
      <c r="L30" s="71"/>
      <c r="M30" s="71"/>
      <c r="N30" s="90"/>
      <c r="O30" s="72"/>
    </row>
    <row r="31" spans="1:15" ht="16.5" thickBot="1">
      <c r="A31" s="36">
        <v>14</v>
      </c>
      <c r="B31" s="83"/>
      <c r="C31" s="60"/>
      <c r="D31" s="61"/>
      <c r="E31" s="217"/>
      <c r="F31" s="62"/>
      <c r="G31" s="63"/>
      <c r="H31" s="64" t="str">
        <f t="shared" ca="1" si="0"/>
        <v/>
      </c>
      <c r="I31" s="94"/>
      <c r="J31" s="24"/>
      <c r="K31" s="71"/>
      <c r="L31" s="71"/>
      <c r="M31" s="71"/>
      <c r="N31" s="90"/>
      <c r="O31" s="72"/>
    </row>
    <row r="32" spans="1:15" ht="16.5" thickBot="1">
      <c r="A32" s="36">
        <v>15</v>
      </c>
      <c r="B32" s="84"/>
      <c r="C32" s="60"/>
      <c r="D32" s="65"/>
      <c r="E32" s="217"/>
      <c r="F32" s="62"/>
      <c r="G32" s="63"/>
      <c r="H32" s="64" t="str">
        <f t="shared" ca="1" si="0"/>
        <v/>
      </c>
      <c r="I32" s="94"/>
      <c r="J32" s="24"/>
      <c r="K32" s="71"/>
      <c r="L32" s="71"/>
      <c r="M32" s="71"/>
      <c r="N32" s="90"/>
      <c r="O32" s="72"/>
    </row>
    <row r="33" spans="1:15" ht="16.5" thickBot="1">
      <c r="A33" s="36">
        <v>16</v>
      </c>
      <c r="B33" s="84"/>
      <c r="C33" s="60"/>
      <c r="D33" s="61"/>
      <c r="E33" s="217"/>
      <c r="F33" s="62"/>
      <c r="G33" s="63"/>
      <c r="H33" s="64" t="str">
        <f t="shared" ca="1" si="0"/>
        <v/>
      </c>
      <c r="I33" s="94"/>
      <c r="J33" s="24"/>
      <c r="K33" s="71"/>
      <c r="L33" s="71"/>
      <c r="M33" s="71"/>
      <c r="N33" s="90"/>
      <c r="O33" s="72"/>
    </row>
    <row r="34" spans="1:15" ht="16.5" customHeight="1" thickBot="1">
      <c r="A34" s="280" t="s">
        <v>92</v>
      </c>
      <c r="B34" s="284"/>
      <c r="C34" s="273" t="s">
        <v>120</v>
      </c>
      <c r="D34" s="274"/>
      <c r="E34" s="123" t="s">
        <v>47</v>
      </c>
      <c r="F34" s="275"/>
      <c r="G34" s="276"/>
      <c r="H34" s="285" t="s">
        <v>29</v>
      </c>
      <c r="I34" s="276"/>
      <c r="J34" s="24"/>
      <c r="K34" s="71"/>
      <c r="L34" s="71"/>
      <c r="M34" s="75"/>
      <c r="N34" s="90"/>
      <c r="O34" s="72"/>
    </row>
    <row r="35" spans="1:15" ht="16.5" customHeight="1" thickBot="1">
      <c r="A35" s="271" t="str">
        <f>IF(H34="All Day","","2nd Official:" )</f>
        <v/>
      </c>
      <c r="B35" s="279"/>
      <c r="C35" s="273"/>
      <c r="D35" s="274"/>
      <c r="E35" s="123" t="str">
        <f>IF(H34="All Day","","Job:" )</f>
        <v/>
      </c>
      <c r="F35" s="275"/>
      <c r="G35" s="276"/>
      <c r="H35" s="277" t="str">
        <f>IF(H34="All Day","",IF(H34="Morning","Afternoon","Morning"))</f>
        <v/>
      </c>
      <c r="I35" s="278"/>
      <c r="J35" s="25"/>
      <c r="K35" s="71"/>
      <c r="L35" s="71"/>
      <c r="M35" s="75"/>
      <c r="N35" s="90"/>
      <c r="O35" s="72"/>
    </row>
    <row r="36" spans="1:15" ht="16.5" thickBot="1">
      <c r="A36" s="36">
        <v>17</v>
      </c>
      <c r="B36" s="84"/>
      <c r="C36" s="60"/>
      <c r="D36" s="65"/>
      <c r="E36" s="217"/>
      <c r="F36" s="62"/>
      <c r="G36" s="63"/>
      <c r="H36" s="64" t="str">
        <f t="shared" ref="H36:H42" ca="1" si="1">IF(INDIRECT("E"&amp;ROW())="","",IF(INDIRECT("G"&amp;ROW())="",INDIRECT("ListsDMT!L"&amp;($I$3-INDIRECT("E"&amp;ROW()))),HLOOKUP(INDIRECT("G"&amp;ROW()),GradeAgesDMT,($I$3-INDIRECT("E"&amp;ROW())),FALSE)))</f>
        <v/>
      </c>
      <c r="I36" s="94"/>
      <c r="J36" s="24"/>
      <c r="K36" s="71"/>
      <c r="L36" s="71"/>
      <c r="M36" s="71"/>
      <c r="N36" s="90"/>
      <c r="O36" s="72"/>
    </row>
    <row r="37" spans="1:15" ht="16.5" thickBot="1">
      <c r="A37" s="37">
        <v>18</v>
      </c>
      <c r="B37" s="85"/>
      <c r="C37" s="60"/>
      <c r="D37" s="66"/>
      <c r="E37" s="217"/>
      <c r="F37" s="62"/>
      <c r="G37" s="63"/>
      <c r="H37" s="64" t="str">
        <f t="shared" ca="1" si="1"/>
        <v/>
      </c>
      <c r="I37" s="94"/>
      <c r="J37" s="24"/>
      <c r="K37" s="71"/>
      <c r="L37" s="71"/>
      <c r="M37" s="71"/>
      <c r="N37" s="90"/>
      <c r="O37" s="72"/>
    </row>
    <row r="38" spans="1:15" ht="16.5" thickBot="1">
      <c r="A38" s="16">
        <v>19</v>
      </c>
      <c r="B38" s="83"/>
      <c r="C38" s="60"/>
      <c r="D38" s="61"/>
      <c r="E38" s="217"/>
      <c r="F38" s="62"/>
      <c r="G38" s="63"/>
      <c r="H38" s="64" t="str">
        <f t="shared" ca="1" si="1"/>
        <v/>
      </c>
      <c r="I38" s="94"/>
      <c r="J38" s="24"/>
      <c r="K38" s="71"/>
      <c r="L38" s="71"/>
      <c r="M38" s="71"/>
      <c r="N38" s="90"/>
      <c r="O38" s="72"/>
    </row>
    <row r="39" spans="1:15" ht="16.5" thickBot="1">
      <c r="A39" s="36">
        <v>20</v>
      </c>
      <c r="B39" s="84"/>
      <c r="C39" s="60"/>
      <c r="D39" s="65"/>
      <c r="E39" s="217"/>
      <c r="F39" s="62"/>
      <c r="G39" s="63"/>
      <c r="H39" s="64" t="str">
        <f t="shared" ca="1" si="1"/>
        <v/>
      </c>
      <c r="I39" s="94"/>
      <c r="J39" s="24"/>
      <c r="K39" s="71"/>
      <c r="L39" s="71"/>
      <c r="M39" s="71"/>
      <c r="N39" s="90"/>
      <c r="O39" s="72"/>
    </row>
    <row r="40" spans="1:15" ht="16.5" thickBot="1">
      <c r="A40" s="36">
        <v>21</v>
      </c>
      <c r="B40" s="83"/>
      <c r="C40" s="60"/>
      <c r="D40" s="61"/>
      <c r="E40" s="217"/>
      <c r="F40" s="62"/>
      <c r="G40" s="63"/>
      <c r="H40" s="64" t="str">
        <f t="shared" ca="1" si="1"/>
        <v/>
      </c>
      <c r="I40" s="94"/>
      <c r="J40" s="24"/>
      <c r="K40" s="71"/>
      <c r="L40" s="71"/>
      <c r="M40" s="71"/>
      <c r="N40" s="90"/>
      <c r="O40" s="72"/>
    </row>
    <row r="41" spans="1:15" ht="16.5" thickBot="1">
      <c r="A41" s="36">
        <v>22</v>
      </c>
      <c r="B41" s="84"/>
      <c r="C41" s="60"/>
      <c r="D41" s="65"/>
      <c r="E41" s="217"/>
      <c r="F41" s="62"/>
      <c r="G41" s="63"/>
      <c r="H41" s="64" t="str">
        <f t="shared" ca="1" si="1"/>
        <v/>
      </c>
      <c r="I41" s="94"/>
      <c r="J41" s="24"/>
      <c r="K41" s="71"/>
      <c r="L41" s="71"/>
      <c r="M41" s="71"/>
      <c r="N41" s="90"/>
      <c r="O41" s="72"/>
    </row>
    <row r="42" spans="1:15" ht="16.5" thickBot="1">
      <c r="A42" s="36">
        <v>23</v>
      </c>
      <c r="B42" s="84"/>
      <c r="C42" s="60"/>
      <c r="D42" s="66"/>
      <c r="E42" s="217"/>
      <c r="F42" s="62"/>
      <c r="G42" s="63"/>
      <c r="H42" s="64" t="str">
        <f t="shared" ca="1" si="1"/>
        <v/>
      </c>
      <c r="I42" s="94"/>
      <c r="J42" s="24"/>
      <c r="K42" s="71"/>
      <c r="L42" s="71"/>
      <c r="M42" s="71"/>
      <c r="N42" s="90"/>
      <c r="O42" s="72"/>
    </row>
    <row r="43" spans="1:15" ht="16.5" customHeight="1" thickBot="1">
      <c r="A43" s="280" t="s">
        <v>91</v>
      </c>
      <c r="B43" s="281"/>
      <c r="C43" s="273" t="s">
        <v>121</v>
      </c>
      <c r="D43" s="274"/>
      <c r="E43" s="123" t="s">
        <v>48</v>
      </c>
      <c r="F43" s="275"/>
      <c r="G43" s="276"/>
      <c r="H43" s="285" t="s">
        <v>29</v>
      </c>
      <c r="I43" s="276"/>
      <c r="J43" s="24"/>
      <c r="K43" s="71"/>
      <c r="L43" s="71"/>
      <c r="M43" s="75"/>
      <c r="N43" s="122" t="s">
        <v>122</v>
      </c>
      <c r="O43" s="72"/>
    </row>
    <row r="44" spans="1:15" ht="16.5" customHeight="1" thickBot="1">
      <c r="A44" s="271" t="str">
        <f>IF(H43="All Day","","2nd Official:" )</f>
        <v/>
      </c>
      <c r="B44" s="279"/>
      <c r="C44" s="273"/>
      <c r="D44" s="274"/>
      <c r="E44" s="123" t="str">
        <f>IF(H43="All Day","","Job:" )</f>
        <v/>
      </c>
      <c r="F44" s="275"/>
      <c r="G44" s="276"/>
      <c r="H44" s="277" t="str">
        <f>IF(H43="All Day","",IF(H43="Morning","Afternoon","Morning"))</f>
        <v/>
      </c>
      <c r="I44" s="278"/>
      <c r="J44" s="25"/>
      <c r="K44" s="71"/>
      <c r="L44" s="71"/>
      <c r="M44" s="75"/>
      <c r="N44" s="90"/>
      <c r="O44" s="72"/>
    </row>
    <row r="45" spans="1:15" ht="16.5" thickBot="1">
      <c r="A45" s="36">
        <v>24</v>
      </c>
      <c r="B45" s="84"/>
      <c r="C45" s="60"/>
      <c r="D45" s="61"/>
      <c r="E45" s="217"/>
      <c r="F45" s="62"/>
      <c r="G45" s="63"/>
      <c r="H45" s="64" t="str">
        <f t="shared" ref="H45:H52" ca="1" si="2">IF(INDIRECT("E"&amp;ROW())="","",IF(INDIRECT("G"&amp;ROW())="",INDIRECT("ListsDMT!L"&amp;($I$3-INDIRECT("E"&amp;ROW()))),HLOOKUP(INDIRECT("G"&amp;ROW()),GradeAgesDMT,($I$3-INDIRECT("E"&amp;ROW())),FALSE)))</f>
        <v/>
      </c>
      <c r="I45" s="94"/>
      <c r="J45" s="24"/>
      <c r="K45" s="71"/>
      <c r="L45" s="71"/>
      <c r="M45" s="71"/>
      <c r="N45" s="90"/>
      <c r="O45" s="72"/>
    </row>
    <row r="46" spans="1:15" ht="16.5" thickBot="1">
      <c r="A46" s="36">
        <v>25</v>
      </c>
      <c r="B46" s="84"/>
      <c r="C46" s="60"/>
      <c r="D46" s="65"/>
      <c r="E46" s="217"/>
      <c r="F46" s="62"/>
      <c r="G46" s="63"/>
      <c r="H46" s="64" t="str">
        <f t="shared" ca="1" si="2"/>
        <v/>
      </c>
      <c r="I46" s="94"/>
      <c r="J46" s="24"/>
      <c r="K46" s="71"/>
      <c r="L46" s="71"/>
      <c r="M46" s="71"/>
      <c r="N46" s="90"/>
      <c r="O46" s="72"/>
    </row>
    <row r="47" spans="1:15" ht="16.5" thickBot="1">
      <c r="A47" s="36">
        <v>26</v>
      </c>
      <c r="B47" s="84"/>
      <c r="C47" s="68"/>
      <c r="D47" s="65"/>
      <c r="E47" s="217"/>
      <c r="F47" s="62"/>
      <c r="G47" s="63"/>
      <c r="H47" s="64" t="str">
        <f t="shared" ca="1" si="2"/>
        <v/>
      </c>
      <c r="I47" s="94"/>
      <c r="J47" s="24"/>
      <c r="K47" s="71"/>
      <c r="L47" s="71"/>
      <c r="M47" s="71"/>
      <c r="N47" s="90"/>
      <c r="O47" s="72"/>
    </row>
    <row r="48" spans="1:15" ht="16.5" thickBot="1">
      <c r="A48" s="37">
        <v>27</v>
      </c>
      <c r="B48" s="85"/>
      <c r="C48" s="68"/>
      <c r="D48" s="67"/>
      <c r="E48" s="217"/>
      <c r="F48" s="62"/>
      <c r="G48" s="63"/>
      <c r="H48" s="64" t="str">
        <f t="shared" ca="1" si="2"/>
        <v/>
      </c>
      <c r="I48" s="94"/>
      <c r="J48" s="24"/>
      <c r="K48" s="71"/>
      <c r="L48" s="71"/>
      <c r="M48" s="71"/>
      <c r="N48" s="90"/>
      <c r="O48" s="72"/>
    </row>
    <row r="49" spans="1:15" ht="16.5" thickBot="1">
      <c r="A49" s="16">
        <v>28</v>
      </c>
      <c r="B49" s="83"/>
      <c r="C49" s="68"/>
      <c r="D49" s="61"/>
      <c r="E49" s="217"/>
      <c r="F49" s="62"/>
      <c r="G49" s="63"/>
      <c r="H49" s="64" t="str">
        <f t="shared" ca="1" si="2"/>
        <v/>
      </c>
      <c r="I49" s="94"/>
      <c r="J49" s="24"/>
      <c r="K49" s="71"/>
      <c r="L49" s="71"/>
      <c r="M49" s="71"/>
      <c r="N49" s="90"/>
      <c r="O49" s="72"/>
    </row>
    <row r="50" spans="1:15" ht="16.5" thickBot="1">
      <c r="A50" s="36">
        <v>29</v>
      </c>
      <c r="B50" s="83"/>
      <c r="C50" s="68"/>
      <c r="D50" s="65"/>
      <c r="E50" s="217"/>
      <c r="F50" s="62"/>
      <c r="G50" s="63"/>
      <c r="H50" s="64" t="str">
        <f t="shared" ca="1" si="2"/>
        <v/>
      </c>
      <c r="I50" s="94"/>
      <c r="J50" s="24"/>
      <c r="K50" s="71"/>
      <c r="L50" s="71"/>
      <c r="M50" s="71"/>
      <c r="N50" s="90"/>
      <c r="O50" s="72"/>
    </row>
    <row r="51" spans="1:15" ht="16.5" thickBot="1">
      <c r="A51" s="36">
        <f>A50+1</f>
        <v>30</v>
      </c>
      <c r="B51" s="84"/>
      <c r="C51" s="68"/>
      <c r="D51" s="65"/>
      <c r="E51" s="217"/>
      <c r="F51" s="62"/>
      <c r="G51" s="63"/>
      <c r="H51" s="64" t="str">
        <f t="shared" ca="1" si="2"/>
        <v/>
      </c>
      <c r="I51" s="94"/>
      <c r="J51" s="24"/>
      <c r="K51" s="71"/>
      <c r="L51" s="71"/>
      <c r="M51" s="71"/>
      <c r="N51" s="90"/>
      <c r="O51" s="72"/>
    </row>
    <row r="52" spans="1:15" ht="16.5" thickBot="1">
      <c r="A52" s="36">
        <f t="shared" ref="A52:A115" si="3">A51+1</f>
        <v>31</v>
      </c>
      <c r="B52" s="84"/>
      <c r="C52" s="68"/>
      <c r="D52" s="65"/>
      <c r="E52" s="217"/>
      <c r="F52" s="62"/>
      <c r="G52" s="63"/>
      <c r="H52" s="64" t="str">
        <f t="shared" ca="1" si="2"/>
        <v/>
      </c>
      <c r="I52" s="94"/>
      <c r="J52" s="24"/>
      <c r="K52" s="71"/>
      <c r="L52" s="71"/>
      <c r="M52" s="71"/>
      <c r="N52" s="90"/>
      <c r="O52" s="72"/>
    </row>
    <row r="53" spans="1:15" ht="16.5" customHeight="1" thickBot="1">
      <c r="A53" s="280" t="s">
        <v>91</v>
      </c>
      <c r="B53" s="281"/>
      <c r="C53" s="273" t="s">
        <v>121</v>
      </c>
      <c r="D53" s="274"/>
      <c r="E53" s="123" t="s">
        <v>48</v>
      </c>
      <c r="F53" s="275"/>
      <c r="G53" s="276"/>
      <c r="H53" s="282" t="s">
        <v>29</v>
      </c>
      <c r="I53" s="283"/>
      <c r="J53" s="24"/>
      <c r="K53" s="71"/>
      <c r="L53" s="73"/>
      <c r="M53" s="73"/>
      <c r="N53" s="122" t="s">
        <v>122</v>
      </c>
      <c r="O53" s="74"/>
    </row>
    <row r="54" spans="1:15" ht="16.5" customHeight="1" thickBot="1">
      <c r="A54" s="271" t="str">
        <f>IF(H53="All Day","","2nd Judge:" )</f>
        <v/>
      </c>
      <c r="B54" s="272"/>
      <c r="C54" s="273"/>
      <c r="D54" s="274"/>
      <c r="E54" s="123" t="str">
        <f>IF(H53="All Day","","Level:" )</f>
        <v/>
      </c>
      <c r="F54" s="275"/>
      <c r="G54" s="276"/>
      <c r="H54" s="277" t="str">
        <f>IF(H53="All Day","",IF(H53="Morning","Afternoon","Morning"))</f>
        <v/>
      </c>
      <c r="I54" s="278"/>
      <c r="J54" s="25"/>
      <c r="K54" s="71"/>
      <c r="L54" s="73"/>
      <c r="M54" s="73"/>
      <c r="N54" s="91"/>
      <c r="O54" s="74"/>
    </row>
    <row r="55" spans="1:15" ht="16.5" thickBot="1">
      <c r="A55" s="36">
        <f>A52+1</f>
        <v>32</v>
      </c>
      <c r="B55" s="84"/>
      <c r="C55" s="68"/>
      <c r="D55" s="65"/>
      <c r="E55" s="217"/>
      <c r="F55" s="62"/>
      <c r="G55" s="63"/>
      <c r="H55" s="64" t="str">
        <f t="shared" ref="H55:H62" ca="1" si="4">IF(INDIRECT("E"&amp;ROW())="","",IF(INDIRECT("G"&amp;ROW())="",INDIRECT("ListsDMT!L"&amp;($I$3-INDIRECT("E"&amp;ROW()))),HLOOKUP(INDIRECT("G"&amp;ROW()),GradeAgesDMT,($I$3-INDIRECT("E"&amp;ROW())),FALSE)))</f>
        <v/>
      </c>
      <c r="I55" s="94"/>
      <c r="J55" s="24"/>
      <c r="K55" s="71"/>
      <c r="L55" s="71"/>
      <c r="M55" s="71"/>
      <c r="N55" s="90"/>
      <c r="O55" s="72"/>
    </row>
    <row r="56" spans="1:15" ht="16.5" thickBot="1">
      <c r="A56" s="36">
        <f>A55+1</f>
        <v>33</v>
      </c>
      <c r="B56" s="84"/>
      <c r="C56" s="68"/>
      <c r="D56" s="65"/>
      <c r="E56" s="217"/>
      <c r="F56" s="62"/>
      <c r="G56" s="63"/>
      <c r="H56" s="64" t="str">
        <f t="shared" ca="1" si="4"/>
        <v/>
      </c>
      <c r="I56" s="94"/>
      <c r="J56" s="24"/>
      <c r="K56" s="71"/>
      <c r="L56" s="71"/>
      <c r="M56" s="71"/>
      <c r="N56" s="90"/>
      <c r="O56" s="72"/>
    </row>
    <row r="57" spans="1:15" ht="16.5" thickBot="1">
      <c r="A57" s="36">
        <f>A56+1</f>
        <v>34</v>
      </c>
      <c r="B57" s="84"/>
      <c r="C57" s="68"/>
      <c r="D57" s="65"/>
      <c r="E57" s="217"/>
      <c r="F57" s="62"/>
      <c r="G57" s="63"/>
      <c r="H57" s="64" t="str">
        <f t="shared" ca="1" si="4"/>
        <v/>
      </c>
      <c r="I57" s="94"/>
      <c r="J57" s="24"/>
      <c r="K57" s="71"/>
      <c r="L57" s="71"/>
      <c r="M57" s="71"/>
      <c r="N57" s="90"/>
      <c r="O57" s="72"/>
    </row>
    <row r="58" spans="1:15" ht="16.5" thickBot="1">
      <c r="A58" s="36">
        <f>A57+1</f>
        <v>35</v>
      </c>
      <c r="B58" s="84"/>
      <c r="C58" s="68"/>
      <c r="D58" s="65"/>
      <c r="E58" s="217"/>
      <c r="F58" s="62"/>
      <c r="G58" s="63"/>
      <c r="H58" s="64" t="str">
        <f t="shared" ca="1" si="4"/>
        <v/>
      </c>
      <c r="I58" s="94"/>
      <c r="J58" s="24"/>
      <c r="K58" s="71"/>
      <c r="L58" s="71"/>
      <c r="M58" s="71"/>
      <c r="N58" s="90"/>
      <c r="O58" s="72"/>
    </row>
    <row r="59" spans="1:15" ht="16.5" thickBot="1">
      <c r="A59" s="36">
        <f>A58+1</f>
        <v>36</v>
      </c>
      <c r="B59" s="84"/>
      <c r="C59" s="68"/>
      <c r="D59" s="65"/>
      <c r="E59" s="217"/>
      <c r="F59" s="62"/>
      <c r="G59" s="63"/>
      <c r="H59" s="64" t="str">
        <f t="shared" ca="1" si="4"/>
        <v/>
      </c>
      <c r="I59" s="94"/>
      <c r="J59" s="24"/>
      <c r="K59" s="71"/>
      <c r="L59" s="71"/>
      <c r="M59" s="71"/>
      <c r="N59" s="90"/>
      <c r="O59" s="72"/>
    </row>
    <row r="60" spans="1:15" ht="16.5" thickBot="1">
      <c r="A60" s="36">
        <f>A59+1</f>
        <v>37</v>
      </c>
      <c r="B60" s="84"/>
      <c r="C60" s="68"/>
      <c r="D60" s="65"/>
      <c r="E60" s="217"/>
      <c r="F60" s="62"/>
      <c r="G60" s="63"/>
      <c r="H60" s="64" t="str">
        <f t="shared" ca="1" si="4"/>
        <v/>
      </c>
      <c r="I60" s="94"/>
      <c r="J60" s="24"/>
      <c r="K60" s="71"/>
      <c r="L60" s="71"/>
      <c r="M60" s="71"/>
      <c r="N60" s="90"/>
      <c r="O60" s="72"/>
    </row>
    <row r="61" spans="1:15" ht="16.5" thickBot="1">
      <c r="A61" s="36">
        <f t="shared" si="3"/>
        <v>38</v>
      </c>
      <c r="B61" s="84"/>
      <c r="C61" s="68"/>
      <c r="D61" s="65"/>
      <c r="E61" s="217"/>
      <c r="F61" s="62"/>
      <c r="G61" s="63"/>
      <c r="H61" s="64" t="str">
        <f t="shared" ca="1" si="4"/>
        <v/>
      </c>
      <c r="I61" s="94"/>
      <c r="J61" s="24"/>
      <c r="K61" s="71"/>
      <c r="L61" s="71"/>
      <c r="M61" s="71"/>
      <c r="N61" s="90"/>
      <c r="O61" s="72"/>
    </row>
    <row r="62" spans="1:15" ht="16.5" thickBot="1">
      <c r="A62" s="36">
        <f t="shared" si="3"/>
        <v>39</v>
      </c>
      <c r="B62" s="84"/>
      <c r="C62" s="68"/>
      <c r="D62" s="65"/>
      <c r="E62" s="217"/>
      <c r="F62" s="62"/>
      <c r="G62" s="63"/>
      <c r="H62" s="64" t="str">
        <f t="shared" ca="1" si="4"/>
        <v/>
      </c>
      <c r="I62" s="94"/>
      <c r="J62" s="24"/>
      <c r="K62" s="71"/>
      <c r="L62" s="71"/>
      <c r="M62" s="71"/>
      <c r="N62" s="90"/>
      <c r="O62" s="72"/>
    </row>
    <row r="63" spans="1:15" ht="16.5" customHeight="1" thickBot="1">
      <c r="A63" s="280" t="s">
        <v>92</v>
      </c>
      <c r="B63" s="284"/>
      <c r="C63" s="273" t="s">
        <v>120</v>
      </c>
      <c r="D63" s="274"/>
      <c r="E63" s="123" t="s">
        <v>47</v>
      </c>
      <c r="F63" s="275"/>
      <c r="G63" s="276"/>
      <c r="H63" s="285" t="s">
        <v>29</v>
      </c>
      <c r="I63" s="276"/>
      <c r="J63" s="24"/>
      <c r="K63" s="71"/>
      <c r="L63" s="71"/>
      <c r="M63" s="75"/>
      <c r="N63" s="90"/>
      <c r="O63" s="72"/>
    </row>
    <row r="64" spans="1:15" ht="16.5" customHeight="1" thickBot="1">
      <c r="A64" s="271" t="str">
        <f>IF(H63="All Day","","2nd Official:" )</f>
        <v/>
      </c>
      <c r="B64" s="279"/>
      <c r="C64" s="273"/>
      <c r="D64" s="274"/>
      <c r="E64" s="123" t="str">
        <f>IF(H63="All Day","","Job:" )</f>
        <v/>
      </c>
      <c r="F64" s="275"/>
      <c r="G64" s="276"/>
      <c r="H64" s="277" t="str">
        <f>IF(H63="All Day","",IF(H63="Morning","Afternoon","Morning"))</f>
        <v/>
      </c>
      <c r="I64" s="278"/>
      <c r="J64" s="25"/>
      <c r="K64" s="71"/>
      <c r="L64" s="71"/>
      <c r="M64" s="75"/>
      <c r="N64" s="90"/>
      <c r="O64" s="72"/>
    </row>
    <row r="65" spans="1:15" ht="16.5" thickBot="1">
      <c r="A65" s="36">
        <f>A62+1</f>
        <v>40</v>
      </c>
      <c r="B65" s="84"/>
      <c r="C65" s="68"/>
      <c r="D65" s="65"/>
      <c r="E65" s="217"/>
      <c r="F65" s="62"/>
      <c r="G65" s="63"/>
      <c r="H65" s="64" t="str">
        <f t="shared" ref="H65:H74" ca="1" si="5">IF(INDIRECT("E"&amp;ROW())="","",IF(INDIRECT("G"&amp;ROW())="",INDIRECT("ListsDMT!L"&amp;($I$3-INDIRECT("E"&amp;ROW()))),HLOOKUP(INDIRECT("G"&amp;ROW()),GradeAgesDMT,($I$3-INDIRECT("E"&amp;ROW())),FALSE)))</f>
        <v/>
      </c>
      <c r="I65" s="94"/>
      <c r="J65" s="24"/>
      <c r="K65" s="71"/>
      <c r="L65" s="71"/>
      <c r="M65" s="71"/>
      <c r="N65" s="90"/>
      <c r="O65" s="72"/>
    </row>
    <row r="66" spans="1:15" ht="16.5" thickBot="1">
      <c r="A66" s="36">
        <f>A65+1</f>
        <v>41</v>
      </c>
      <c r="B66" s="84"/>
      <c r="C66" s="68"/>
      <c r="D66" s="65"/>
      <c r="E66" s="217"/>
      <c r="F66" s="62"/>
      <c r="G66" s="63"/>
      <c r="H66" s="64" t="str">
        <f t="shared" ca="1" si="5"/>
        <v/>
      </c>
      <c r="I66" s="94"/>
      <c r="J66" s="24"/>
      <c r="K66" s="71"/>
      <c r="L66" s="71"/>
      <c r="M66" s="71"/>
      <c r="N66" s="90"/>
      <c r="O66" s="72"/>
    </row>
    <row r="67" spans="1:15" ht="16.5" thickBot="1">
      <c r="A67" s="36">
        <f t="shared" ref="A67:A72" si="6">A66+1</f>
        <v>42</v>
      </c>
      <c r="B67" s="84"/>
      <c r="C67" s="68"/>
      <c r="D67" s="65"/>
      <c r="E67" s="217"/>
      <c r="F67" s="62"/>
      <c r="G67" s="63"/>
      <c r="H67" s="64" t="str">
        <f t="shared" ca="1" si="5"/>
        <v/>
      </c>
      <c r="I67" s="94"/>
      <c r="J67" s="24"/>
      <c r="K67" s="71"/>
      <c r="L67" s="71"/>
      <c r="M67" s="71"/>
      <c r="N67" s="90"/>
      <c r="O67" s="72"/>
    </row>
    <row r="68" spans="1:15" ht="16.5" thickBot="1">
      <c r="A68" s="36">
        <f t="shared" si="6"/>
        <v>43</v>
      </c>
      <c r="B68" s="84"/>
      <c r="C68" s="68"/>
      <c r="D68" s="65"/>
      <c r="E68" s="217"/>
      <c r="F68" s="62"/>
      <c r="G68" s="63"/>
      <c r="H68" s="64" t="str">
        <f t="shared" ca="1" si="5"/>
        <v/>
      </c>
      <c r="I68" s="94"/>
      <c r="J68" s="24"/>
      <c r="K68" s="71"/>
      <c r="L68" s="71"/>
      <c r="M68" s="71"/>
      <c r="N68" s="90"/>
      <c r="O68" s="72"/>
    </row>
    <row r="69" spans="1:15" ht="16.5" thickBot="1">
      <c r="A69" s="36">
        <f t="shared" si="6"/>
        <v>44</v>
      </c>
      <c r="B69" s="84"/>
      <c r="C69" s="68"/>
      <c r="D69" s="65"/>
      <c r="E69" s="217"/>
      <c r="F69" s="62"/>
      <c r="G69" s="63"/>
      <c r="H69" s="64" t="str">
        <f t="shared" ca="1" si="5"/>
        <v/>
      </c>
      <c r="I69" s="94"/>
      <c r="J69" s="24"/>
      <c r="K69" s="71"/>
      <c r="L69" s="71"/>
      <c r="M69" s="71"/>
      <c r="N69" s="90"/>
      <c r="O69" s="72"/>
    </row>
    <row r="70" spans="1:15" ht="16.5" thickBot="1">
      <c r="A70" s="36">
        <f t="shared" si="6"/>
        <v>45</v>
      </c>
      <c r="B70" s="84"/>
      <c r="C70" s="68"/>
      <c r="D70" s="65"/>
      <c r="E70" s="217"/>
      <c r="F70" s="62"/>
      <c r="G70" s="63"/>
      <c r="H70" s="64" t="str">
        <f t="shared" ca="1" si="5"/>
        <v/>
      </c>
      <c r="I70" s="94"/>
      <c r="J70" s="24"/>
      <c r="K70" s="71"/>
      <c r="L70" s="71"/>
      <c r="M70" s="71"/>
      <c r="N70" s="90"/>
      <c r="O70" s="72"/>
    </row>
    <row r="71" spans="1:15" ht="16.5" thickBot="1">
      <c r="A71" s="36">
        <f t="shared" si="6"/>
        <v>46</v>
      </c>
      <c r="B71" s="84"/>
      <c r="C71" s="68"/>
      <c r="D71" s="65"/>
      <c r="E71" s="217"/>
      <c r="F71" s="62"/>
      <c r="G71" s="63"/>
      <c r="H71" s="64" t="str">
        <f t="shared" ca="1" si="5"/>
        <v/>
      </c>
      <c r="I71" s="94"/>
      <c r="J71" s="24"/>
      <c r="K71" s="71"/>
      <c r="L71" s="71"/>
      <c r="M71" s="71"/>
      <c r="N71" s="90"/>
      <c r="O71" s="72"/>
    </row>
    <row r="72" spans="1:15" ht="16.5" thickBot="1">
      <c r="A72" s="36">
        <f t="shared" si="6"/>
        <v>47</v>
      </c>
      <c r="B72" s="84"/>
      <c r="C72" s="68"/>
      <c r="D72" s="65"/>
      <c r="E72" s="217"/>
      <c r="F72" s="62"/>
      <c r="G72" s="63"/>
      <c r="H72" s="64" t="str">
        <f t="shared" ca="1" si="5"/>
        <v/>
      </c>
      <c r="I72" s="94"/>
      <c r="J72" s="24"/>
      <c r="K72" s="71"/>
      <c r="L72" s="71"/>
      <c r="M72" s="71"/>
      <c r="N72" s="90"/>
      <c r="O72" s="72"/>
    </row>
    <row r="73" spans="1:15" ht="16.5" thickBot="1">
      <c r="A73" s="36">
        <f t="shared" si="3"/>
        <v>48</v>
      </c>
      <c r="B73" s="84"/>
      <c r="C73" s="68"/>
      <c r="D73" s="65"/>
      <c r="E73" s="217"/>
      <c r="F73" s="62"/>
      <c r="G73" s="63"/>
      <c r="H73" s="64" t="str">
        <f t="shared" ca="1" si="5"/>
        <v/>
      </c>
      <c r="I73" s="94"/>
      <c r="J73" s="24"/>
      <c r="K73" s="71"/>
      <c r="L73" s="71"/>
      <c r="M73" s="71"/>
      <c r="N73" s="90"/>
      <c r="O73" s="72"/>
    </row>
    <row r="74" spans="1:15" ht="16.5" thickBot="1">
      <c r="A74" s="36">
        <f t="shared" si="3"/>
        <v>49</v>
      </c>
      <c r="B74" s="84"/>
      <c r="C74" s="68"/>
      <c r="D74" s="65"/>
      <c r="E74" s="217"/>
      <c r="F74" s="62"/>
      <c r="G74" s="63"/>
      <c r="H74" s="64" t="str">
        <f t="shared" ca="1" si="5"/>
        <v/>
      </c>
      <c r="I74" s="94"/>
      <c r="J74" s="24"/>
      <c r="K74" s="71"/>
      <c r="L74" s="71"/>
      <c r="M74" s="71"/>
      <c r="N74" s="90"/>
      <c r="O74" s="72"/>
    </row>
    <row r="75" spans="1:15" ht="16.5" customHeight="1" thickBot="1">
      <c r="A75" s="280" t="s">
        <v>91</v>
      </c>
      <c r="B75" s="281"/>
      <c r="C75" s="273" t="s">
        <v>121</v>
      </c>
      <c r="D75" s="274"/>
      <c r="E75" s="123" t="s">
        <v>48</v>
      </c>
      <c r="F75" s="275"/>
      <c r="G75" s="276"/>
      <c r="H75" s="282" t="s">
        <v>29</v>
      </c>
      <c r="I75" s="283"/>
      <c r="J75" s="24"/>
      <c r="K75" s="71"/>
      <c r="L75" s="73"/>
      <c r="M75" s="73"/>
      <c r="N75" s="122" t="s">
        <v>122</v>
      </c>
      <c r="O75" s="74"/>
    </row>
    <row r="76" spans="1:15" ht="16.5" customHeight="1" thickBot="1">
      <c r="A76" s="271" t="str">
        <f>IF(H75="All Day","","2nd Judge:" )</f>
        <v/>
      </c>
      <c r="B76" s="272"/>
      <c r="C76" s="273"/>
      <c r="D76" s="274"/>
      <c r="E76" s="123" t="str">
        <f>IF(H75="All Day","","Level:" )</f>
        <v/>
      </c>
      <c r="F76" s="275"/>
      <c r="G76" s="276"/>
      <c r="H76" s="277" t="str">
        <f>IF(H75="All Day","",IF(H75="Morning","Afternoon","Morning"))</f>
        <v/>
      </c>
      <c r="I76" s="278"/>
      <c r="J76" s="25"/>
      <c r="K76" s="71"/>
      <c r="L76" s="73"/>
      <c r="M76" s="73"/>
      <c r="N76" s="91"/>
      <c r="O76" s="74"/>
    </row>
    <row r="77" spans="1:15" ht="16.5" thickBot="1">
      <c r="A77" s="36">
        <f>A74+1</f>
        <v>50</v>
      </c>
      <c r="B77" s="84"/>
      <c r="C77" s="68"/>
      <c r="D77" s="65"/>
      <c r="E77" s="217"/>
      <c r="F77" s="62"/>
      <c r="G77" s="63"/>
      <c r="H77" s="64" t="str">
        <f t="shared" ref="H77:H117" ca="1" si="7">IF(INDIRECT("E"&amp;ROW())="","",IF(INDIRECT("G"&amp;ROW())="",INDIRECT("ListsDMT!L"&amp;($I$3-INDIRECT("E"&amp;ROW()))),HLOOKUP(INDIRECT("G"&amp;ROW()),GradeAgesDMT,($I$3-INDIRECT("E"&amp;ROW())),FALSE)))</f>
        <v/>
      </c>
      <c r="I77" s="94"/>
      <c r="J77" s="24"/>
      <c r="K77" s="71"/>
      <c r="L77" s="71"/>
      <c r="M77" s="71"/>
      <c r="N77" s="90"/>
      <c r="O77" s="72"/>
    </row>
    <row r="78" spans="1:15" ht="16.5" thickBot="1">
      <c r="A78" s="36">
        <f>A77+1</f>
        <v>51</v>
      </c>
      <c r="B78" s="84"/>
      <c r="C78" s="68"/>
      <c r="D78" s="65"/>
      <c r="E78" s="217"/>
      <c r="F78" s="62"/>
      <c r="G78" s="63"/>
      <c r="H78" s="64" t="str">
        <f t="shared" ca="1" si="7"/>
        <v/>
      </c>
      <c r="I78" s="94"/>
      <c r="J78" s="24"/>
      <c r="K78" s="71"/>
      <c r="L78" s="71"/>
      <c r="M78" s="71"/>
      <c r="N78" s="90"/>
      <c r="O78" s="72"/>
    </row>
    <row r="79" spans="1:15" ht="16.5" thickBot="1">
      <c r="A79" s="36">
        <f t="shared" ref="A79:A87" si="8">A78+1</f>
        <v>52</v>
      </c>
      <c r="B79" s="84"/>
      <c r="C79" s="68"/>
      <c r="D79" s="65"/>
      <c r="E79" s="217"/>
      <c r="F79" s="62"/>
      <c r="G79" s="63"/>
      <c r="H79" s="64" t="str">
        <f t="shared" ca="1" si="7"/>
        <v/>
      </c>
      <c r="I79" s="94"/>
      <c r="J79" s="24"/>
      <c r="K79" s="71"/>
      <c r="L79" s="71"/>
      <c r="M79" s="71"/>
      <c r="N79" s="90"/>
      <c r="O79" s="72"/>
    </row>
    <row r="80" spans="1:15" ht="16.5" thickBot="1">
      <c r="A80" s="36">
        <f t="shared" si="8"/>
        <v>53</v>
      </c>
      <c r="B80" s="84"/>
      <c r="C80" s="68"/>
      <c r="D80" s="65"/>
      <c r="E80" s="217"/>
      <c r="F80" s="62"/>
      <c r="G80" s="63"/>
      <c r="H80" s="64" t="str">
        <f t="shared" ca="1" si="7"/>
        <v/>
      </c>
      <c r="I80" s="94"/>
      <c r="J80" s="24"/>
      <c r="K80" s="71"/>
      <c r="L80" s="71"/>
      <c r="M80" s="71"/>
      <c r="N80" s="90"/>
      <c r="O80" s="72"/>
    </row>
    <row r="81" spans="1:15" ht="16.5" thickBot="1">
      <c r="A81" s="36">
        <f t="shared" si="8"/>
        <v>54</v>
      </c>
      <c r="B81" s="84"/>
      <c r="C81" s="68"/>
      <c r="D81" s="65"/>
      <c r="E81" s="217"/>
      <c r="F81" s="62"/>
      <c r="G81" s="63"/>
      <c r="H81" s="64" t="str">
        <f t="shared" ca="1" si="7"/>
        <v/>
      </c>
      <c r="I81" s="94"/>
      <c r="J81" s="24"/>
      <c r="K81" s="71"/>
      <c r="L81" s="71"/>
      <c r="M81" s="71"/>
      <c r="N81" s="90"/>
      <c r="O81" s="72"/>
    </row>
    <row r="82" spans="1:15" ht="16.5" thickBot="1">
      <c r="A82" s="36">
        <f t="shared" si="8"/>
        <v>55</v>
      </c>
      <c r="B82" s="84"/>
      <c r="C82" s="68"/>
      <c r="D82" s="65"/>
      <c r="E82" s="217"/>
      <c r="F82" s="62"/>
      <c r="G82" s="63"/>
      <c r="H82" s="64" t="str">
        <f t="shared" ca="1" si="7"/>
        <v/>
      </c>
      <c r="I82" s="94"/>
      <c r="J82" s="24"/>
      <c r="K82" s="71"/>
      <c r="L82" s="71"/>
      <c r="M82" s="71"/>
      <c r="N82" s="90"/>
      <c r="O82" s="72"/>
    </row>
    <row r="83" spans="1:15" ht="16.5" thickBot="1">
      <c r="A83" s="36">
        <f t="shared" si="8"/>
        <v>56</v>
      </c>
      <c r="B83" s="84"/>
      <c r="C83" s="68"/>
      <c r="D83" s="65"/>
      <c r="E83" s="217"/>
      <c r="F83" s="62"/>
      <c r="G83" s="63"/>
      <c r="H83" s="64" t="str">
        <f t="shared" ca="1" si="7"/>
        <v/>
      </c>
      <c r="I83" s="94"/>
      <c r="J83" s="24"/>
      <c r="K83" s="71"/>
      <c r="L83" s="71"/>
      <c r="M83" s="71"/>
      <c r="N83" s="90"/>
      <c r="O83" s="72"/>
    </row>
    <row r="84" spans="1:15" ht="16.5" thickBot="1">
      <c r="A84" s="36">
        <f t="shared" si="8"/>
        <v>57</v>
      </c>
      <c r="B84" s="84"/>
      <c r="C84" s="68"/>
      <c r="D84" s="65"/>
      <c r="E84" s="217"/>
      <c r="F84" s="62"/>
      <c r="G84" s="63"/>
      <c r="H84" s="64" t="str">
        <f t="shared" ca="1" si="7"/>
        <v/>
      </c>
      <c r="I84" s="94"/>
      <c r="J84" s="24"/>
      <c r="K84" s="71"/>
      <c r="L84" s="71"/>
      <c r="M84" s="71"/>
      <c r="N84" s="90"/>
      <c r="O84" s="72"/>
    </row>
    <row r="85" spans="1:15" ht="16.5" thickBot="1">
      <c r="A85" s="36">
        <f t="shared" si="8"/>
        <v>58</v>
      </c>
      <c r="B85" s="84"/>
      <c r="C85" s="68"/>
      <c r="D85" s="65"/>
      <c r="E85" s="217"/>
      <c r="F85" s="62"/>
      <c r="G85" s="63"/>
      <c r="H85" s="64" t="str">
        <f t="shared" ca="1" si="7"/>
        <v/>
      </c>
      <c r="I85" s="94"/>
      <c r="J85" s="24"/>
      <c r="K85" s="71"/>
      <c r="L85" s="71"/>
      <c r="M85" s="71"/>
      <c r="N85" s="90"/>
      <c r="O85" s="72"/>
    </row>
    <row r="86" spans="1:15" ht="16.5" thickBot="1">
      <c r="A86" s="36">
        <f t="shared" si="8"/>
        <v>59</v>
      </c>
      <c r="B86" s="84"/>
      <c r="C86" s="68"/>
      <c r="D86" s="65"/>
      <c r="E86" s="217"/>
      <c r="F86" s="62"/>
      <c r="G86" s="63"/>
      <c r="H86" s="64" t="str">
        <f t="shared" ca="1" si="7"/>
        <v/>
      </c>
      <c r="I86" s="94"/>
      <c r="J86" s="24"/>
      <c r="K86" s="71"/>
      <c r="L86" s="71"/>
      <c r="M86" s="71"/>
      <c r="N86" s="90"/>
      <c r="O86" s="72"/>
    </row>
    <row r="87" spans="1:15" ht="16.5" thickBot="1">
      <c r="A87" s="36">
        <f t="shared" si="8"/>
        <v>60</v>
      </c>
      <c r="B87" s="84"/>
      <c r="C87" s="68"/>
      <c r="D87" s="65"/>
      <c r="E87" s="217"/>
      <c r="F87" s="62"/>
      <c r="G87" s="63"/>
      <c r="H87" s="64" t="str">
        <f t="shared" ca="1" si="7"/>
        <v/>
      </c>
      <c r="I87" s="94"/>
      <c r="J87" s="24"/>
      <c r="K87" s="71"/>
      <c r="L87" s="71"/>
      <c r="M87" s="71"/>
      <c r="N87" s="90"/>
      <c r="O87" s="72"/>
    </row>
    <row r="88" spans="1:15" ht="16.5" thickBot="1">
      <c r="A88" s="36">
        <f t="shared" si="3"/>
        <v>61</v>
      </c>
      <c r="B88" s="84"/>
      <c r="C88" s="68"/>
      <c r="D88" s="65"/>
      <c r="E88" s="217"/>
      <c r="F88" s="62"/>
      <c r="G88" s="63"/>
      <c r="H88" s="64" t="str">
        <f t="shared" ca="1" si="7"/>
        <v/>
      </c>
      <c r="I88" s="94"/>
      <c r="J88" s="24"/>
      <c r="K88" s="71"/>
      <c r="L88" s="71"/>
      <c r="M88" s="71"/>
      <c r="N88" s="90"/>
      <c r="O88" s="72"/>
    </row>
    <row r="89" spans="1:15" ht="16.5" thickBot="1">
      <c r="A89" s="36">
        <f t="shared" si="3"/>
        <v>62</v>
      </c>
      <c r="B89" s="84"/>
      <c r="C89" s="68"/>
      <c r="D89" s="65"/>
      <c r="E89" s="217"/>
      <c r="F89" s="62"/>
      <c r="G89" s="63"/>
      <c r="H89" s="64" t="str">
        <f t="shared" ca="1" si="7"/>
        <v/>
      </c>
      <c r="I89" s="94"/>
      <c r="J89" s="24"/>
      <c r="K89" s="71"/>
      <c r="L89" s="71"/>
      <c r="M89" s="71"/>
      <c r="N89" s="90"/>
      <c r="O89" s="72"/>
    </row>
    <row r="90" spans="1:15" ht="16.5" thickBot="1">
      <c r="A90" s="36">
        <f t="shared" si="3"/>
        <v>63</v>
      </c>
      <c r="B90" s="84"/>
      <c r="C90" s="68"/>
      <c r="D90" s="65"/>
      <c r="E90" s="217"/>
      <c r="F90" s="62"/>
      <c r="G90" s="63"/>
      <c r="H90" s="64" t="str">
        <f t="shared" ca="1" si="7"/>
        <v/>
      </c>
      <c r="I90" s="94"/>
      <c r="J90" s="24"/>
      <c r="K90" s="71"/>
      <c r="L90" s="71"/>
      <c r="M90" s="71"/>
      <c r="N90" s="90"/>
      <c r="O90" s="72"/>
    </row>
    <row r="91" spans="1:15" ht="16.5" thickBot="1">
      <c r="A91" s="36">
        <f t="shared" si="3"/>
        <v>64</v>
      </c>
      <c r="B91" s="84"/>
      <c r="C91" s="68"/>
      <c r="D91" s="65"/>
      <c r="E91" s="217"/>
      <c r="F91" s="62"/>
      <c r="G91" s="63"/>
      <c r="H91" s="64" t="str">
        <f t="shared" ca="1" si="7"/>
        <v/>
      </c>
      <c r="I91" s="94"/>
      <c r="J91" s="24"/>
      <c r="K91" s="71"/>
      <c r="L91" s="71"/>
      <c r="M91" s="71"/>
      <c r="N91" s="90"/>
      <c r="O91" s="72"/>
    </row>
    <row r="92" spans="1:15" ht="16.5" thickBot="1">
      <c r="A92" s="36">
        <f t="shared" si="3"/>
        <v>65</v>
      </c>
      <c r="B92" s="84"/>
      <c r="C92" s="68"/>
      <c r="D92" s="65"/>
      <c r="E92" s="217"/>
      <c r="F92" s="62"/>
      <c r="G92" s="63"/>
      <c r="H92" s="64" t="str">
        <f t="shared" ca="1" si="7"/>
        <v/>
      </c>
      <c r="I92" s="94"/>
      <c r="J92" s="24"/>
      <c r="K92" s="71"/>
      <c r="L92" s="71"/>
      <c r="M92" s="71"/>
      <c r="N92" s="90"/>
      <c r="O92" s="72"/>
    </row>
    <row r="93" spans="1:15" ht="16.5" thickBot="1">
      <c r="A93" s="36">
        <f t="shared" si="3"/>
        <v>66</v>
      </c>
      <c r="B93" s="84"/>
      <c r="C93" s="68"/>
      <c r="D93" s="65"/>
      <c r="E93" s="217"/>
      <c r="F93" s="62"/>
      <c r="G93" s="63"/>
      <c r="H93" s="64" t="str">
        <f t="shared" ca="1" si="7"/>
        <v/>
      </c>
      <c r="I93" s="94"/>
      <c r="J93" s="24"/>
      <c r="K93" s="71"/>
      <c r="L93" s="71"/>
      <c r="M93" s="71"/>
      <c r="N93" s="90"/>
      <c r="O93" s="72"/>
    </row>
    <row r="94" spans="1:15" ht="16.5" thickBot="1">
      <c r="A94" s="36">
        <f t="shared" si="3"/>
        <v>67</v>
      </c>
      <c r="B94" s="84"/>
      <c r="C94" s="68"/>
      <c r="D94" s="65"/>
      <c r="E94" s="217"/>
      <c r="F94" s="62"/>
      <c r="G94" s="63"/>
      <c r="H94" s="64" t="str">
        <f t="shared" ca="1" si="7"/>
        <v/>
      </c>
      <c r="I94" s="94"/>
      <c r="J94" s="24"/>
      <c r="K94" s="71"/>
      <c r="L94" s="71"/>
      <c r="M94" s="71"/>
      <c r="N94" s="90"/>
      <c r="O94" s="72"/>
    </row>
    <row r="95" spans="1:15" ht="16.5" thickBot="1">
      <c r="A95" s="36">
        <f t="shared" si="3"/>
        <v>68</v>
      </c>
      <c r="B95" s="84"/>
      <c r="C95" s="68"/>
      <c r="D95" s="65"/>
      <c r="E95" s="217"/>
      <c r="F95" s="62"/>
      <c r="G95" s="63"/>
      <c r="H95" s="64" t="str">
        <f t="shared" ca="1" si="7"/>
        <v/>
      </c>
      <c r="I95" s="94"/>
      <c r="J95" s="24"/>
      <c r="K95" s="71"/>
      <c r="L95" s="71"/>
      <c r="M95" s="71"/>
      <c r="N95" s="90"/>
      <c r="O95" s="72"/>
    </row>
    <row r="96" spans="1:15" ht="16.5" thickBot="1">
      <c r="A96" s="36">
        <f t="shared" si="3"/>
        <v>69</v>
      </c>
      <c r="B96" s="84"/>
      <c r="C96" s="68"/>
      <c r="D96" s="65"/>
      <c r="E96" s="217"/>
      <c r="F96" s="62"/>
      <c r="G96" s="63"/>
      <c r="H96" s="64" t="str">
        <f t="shared" ca="1" si="7"/>
        <v/>
      </c>
      <c r="I96" s="94"/>
      <c r="J96" s="24"/>
      <c r="K96" s="71"/>
      <c r="L96" s="71"/>
      <c r="M96" s="71"/>
      <c r="N96" s="90"/>
      <c r="O96" s="72"/>
    </row>
    <row r="97" spans="1:15" ht="16.5" thickBot="1">
      <c r="A97" s="36">
        <f t="shared" si="3"/>
        <v>70</v>
      </c>
      <c r="B97" s="84"/>
      <c r="C97" s="68"/>
      <c r="D97" s="65"/>
      <c r="E97" s="217"/>
      <c r="F97" s="62"/>
      <c r="G97" s="63"/>
      <c r="H97" s="64" t="str">
        <f t="shared" ca="1" si="7"/>
        <v/>
      </c>
      <c r="I97" s="94"/>
      <c r="J97" s="24"/>
      <c r="K97" s="71"/>
      <c r="L97" s="71"/>
      <c r="M97" s="71"/>
      <c r="N97" s="90"/>
      <c r="O97" s="72"/>
    </row>
    <row r="98" spans="1:15" ht="16.5" thickBot="1">
      <c r="A98" s="36">
        <f t="shared" si="3"/>
        <v>71</v>
      </c>
      <c r="B98" s="84"/>
      <c r="C98" s="68"/>
      <c r="D98" s="65"/>
      <c r="E98" s="217"/>
      <c r="F98" s="62"/>
      <c r="G98" s="63"/>
      <c r="H98" s="64" t="str">
        <f t="shared" ca="1" si="7"/>
        <v/>
      </c>
      <c r="I98" s="94"/>
      <c r="J98" s="24"/>
      <c r="K98" s="71"/>
      <c r="L98" s="71"/>
      <c r="M98" s="71"/>
      <c r="N98" s="90"/>
      <c r="O98" s="72"/>
    </row>
    <row r="99" spans="1:15" ht="16.5" thickBot="1">
      <c r="A99" s="36">
        <f t="shared" si="3"/>
        <v>72</v>
      </c>
      <c r="B99" s="84"/>
      <c r="C99" s="68"/>
      <c r="D99" s="65"/>
      <c r="E99" s="217"/>
      <c r="F99" s="62"/>
      <c r="G99" s="63"/>
      <c r="H99" s="64" t="str">
        <f t="shared" ca="1" si="7"/>
        <v/>
      </c>
      <c r="I99" s="94"/>
      <c r="J99" s="24"/>
      <c r="K99" s="71"/>
      <c r="L99" s="71"/>
      <c r="M99" s="71"/>
      <c r="N99" s="90"/>
      <c r="O99" s="72"/>
    </row>
    <row r="100" spans="1:15" ht="16.5" thickBot="1">
      <c r="A100" s="36">
        <f t="shared" si="3"/>
        <v>73</v>
      </c>
      <c r="B100" s="84"/>
      <c r="C100" s="68"/>
      <c r="D100" s="65"/>
      <c r="E100" s="217"/>
      <c r="F100" s="62"/>
      <c r="G100" s="63"/>
      <c r="H100" s="64" t="str">
        <f t="shared" ca="1" si="7"/>
        <v/>
      </c>
      <c r="I100" s="94"/>
      <c r="J100" s="24"/>
      <c r="K100" s="71"/>
      <c r="L100" s="71"/>
      <c r="M100" s="71"/>
      <c r="N100" s="90"/>
      <c r="O100" s="72"/>
    </row>
    <row r="101" spans="1:15" ht="16.5" thickBot="1">
      <c r="A101" s="36">
        <f t="shared" si="3"/>
        <v>74</v>
      </c>
      <c r="B101" s="84"/>
      <c r="C101" s="68"/>
      <c r="D101" s="65"/>
      <c r="E101" s="217"/>
      <c r="F101" s="62"/>
      <c r="G101" s="63"/>
      <c r="H101" s="64" t="str">
        <f t="shared" ca="1" si="7"/>
        <v/>
      </c>
      <c r="I101" s="94"/>
      <c r="J101" s="24"/>
      <c r="K101" s="71"/>
      <c r="L101" s="71"/>
      <c r="M101" s="71"/>
      <c r="N101" s="90"/>
      <c r="O101" s="72"/>
    </row>
    <row r="102" spans="1:15" ht="16.5" thickBot="1">
      <c r="A102" s="36">
        <f t="shared" si="3"/>
        <v>75</v>
      </c>
      <c r="B102" s="84"/>
      <c r="C102" s="68"/>
      <c r="D102" s="65"/>
      <c r="E102" s="217"/>
      <c r="F102" s="62"/>
      <c r="G102" s="63"/>
      <c r="H102" s="64" t="str">
        <f t="shared" ca="1" si="7"/>
        <v/>
      </c>
      <c r="I102" s="94"/>
      <c r="J102" s="24"/>
      <c r="K102" s="71"/>
      <c r="L102" s="71"/>
      <c r="M102" s="71"/>
      <c r="N102" s="90"/>
      <c r="O102" s="72"/>
    </row>
    <row r="103" spans="1:15" ht="16.5" thickBot="1">
      <c r="A103" s="36">
        <f t="shared" si="3"/>
        <v>76</v>
      </c>
      <c r="B103" s="84"/>
      <c r="C103" s="68"/>
      <c r="D103" s="65"/>
      <c r="E103" s="217"/>
      <c r="F103" s="62"/>
      <c r="G103" s="63"/>
      <c r="H103" s="64" t="str">
        <f t="shared" ca="1" si="7"/>
        <v/>
      </c>
      <c r="I103" s="94"/>
      <c r="J103" s="24"/>
      <c r="K103" s="71"/>
      <c r="L103" s="71"/>
      <c r="M103" s="71"/>
      <c r="N103" s="90"/>
      <c r="O103" s="72"/>
    </row>
    <row r="104" spans="1:15" ht="16.5" thickBot="1">
      <c r="A104" s="36">
        <f t="shared" si="3"/>
        <v>77</v>
      </c>
      <c r="B104" s="84"/>
      <c r="C104" s="68"/>
      <c r="D104" s="65"/>
      <c r="E104" s="217"/>
      <c r="F104" s="62"/>
      <c r="G104" s="63"/>
      <c r="H104" s="64" t="str">
        <f t="shared" ca="1" si="7"/>
        <v/>
      </c>
      <c r="I104" s="94"/>
      <c r="J104" s="24"/>
      <c r="K104" s="71"/>
      <c r="L104" s="71"/>
      <c r="M104" s="71"/>
      <c r="N104" s="90"/>
      <c r="O104" s="72"/>
    </row>
    <row r="105" spans="1:15" ht="16.5" thickBot="1">
      <c r="A105" s="36">
        <f t="shared" si="3"/>
        <v>78</v>
      </c>
      <c r="B105" s="84"/>
      <c r="C105" s="68"/>
      <c r="D105" s="65"/>
      <c r="E105" s="217"/>
      <c r="F105" s="62"/>
      <c r="G105" s="63"/>
      <c r="H105" s="64" t="str">
        <f t="shared" ca="1" si="7"/>
        <v/>
      </c>
      <c r="I105" s="94"/>
      <c r="J105" s="24"/>
      <c r="K105" s="71"/>
      <c r="L105" s="71"/>
      <c r="M105" s="71"/>
      <c r="N105" s="90"/>
      <c r="O105" s="72"/>
    </row>
    <row r="106" spans="1:15" ht="16.5" thickBot="1">
      <c r="A106" s="36">
        <f t="shared" si="3"/>
        <v>79</v>
      </c>
      <c r="B106" s="84"/>
      <c r="C106" s="68"/>
      <c r="D106" s="65"/>
      <c r="E106" s="217"/>
      <c r="F106" s="62"/>
      <c r="G106" s="63"/>
      <c r="H106" s="64" t="str">
        <f t="shared" ca="1" si="7"/>
        <v/>
      </c>
      <c r="I106" s="94"/>
      <c r="J106" s="24"/>
      <c r="K106" s="71"/>
      <c r="L106" s="71"/>
      <c r="M106" s="71"/>
      <c r="N106" s="90"/>
      <c r="O106" s="72"/>
    </row>
    <row r="107" spans="1:15" ht="16.5" thickBot="1">
      <c r="A107" s="36">
        <f t="shared" si="3"/>
        <v>80</v>
      </c>
      <c r="B107" s="84"/>
      <c r="C107" s="68"/>
      <c r="D107" s="65"/>
      <c r="E107" s="217"/>
      <c r="F107" s="62"/>
      <c r="G107" s="63"/>
      <c r="H107" s="64" t="str">
        <f t="shared" ca="1" si="7"/>
        <v/>
      </c>
      <c r="I107" s="94"/>
      <c r="J107" s="24"/>
      <c r="K107" s="71"/>
      <c r="L107" s="71"/>
      <c r="M107" s="71"/>
      <c r="N107" s="90"/>
      <c r="O107" s="72"/>
    </row>
    <row r="108" spans="1:15" ht="16.5" thickBot="1">
      <c r="A108" s="36">
        <f t="shared" si="3"/>
        <v>81</v>
      </c>
      <c r="B108" s="84"/>
      <c r="C108" s="68"/>
      <c r="D108" s="65"/>
      <c r="E108" s="217"/>
      <c r="F108" s="62"/>
      <c r="G108" s="63"/>
      <c r="H108" s="64" t="str">
        <f t="shared" ca="1" si="7"/>
        <v/>
      </c>
      <c r="I108" s="94"/>
      <c r="J108" s="24"/>
      <c r="K108" s="71"/>
      <c r="L108" s="71"/>
      <c r="M108" s="71"/>
      <c r="N108" s="90"/>
      <c r="O108" s="72"/>
    </row>
    <row r="109" spans="1:15" ht="16.5" thickBot="1">
      <c r="A109" s="36">
        <f t="shared" si="3"/>
        <v>82</v>
      </c>
      <c r="B109" s="84"/>
      <c r="C109" s="68"/>
      <c r="D109" s="65"/>
      <c r="E109" s="217"/>
      <c r="F109" s="62"/>
      <c r="G109" s="63"/>
      <c r="H109" s="64" t="str">
        <f t="shared" ca="1" si="7"/>
        <v/>
      </c>
      <c r="I109" s="94"/>
      <c r="J109" s="24"/>
      <c r="K109" s="71"/>
      <c r="L109" s="71"/>
      <c r="M109" s="71"/>
      <c r="N109" s="90"/>
      <c r="O109" s="72"/>
    </row>
    <row r="110" spans="1:15" ht="16.5" thickBot="1">
      <c r="A110" s="36">
        <f t="shared" si="3"/>
        <v>83</v>
      </c>
      <c r="B110" s="84"/>
      <c r="C110" s="68"/>
      <c r="D110" s="65"/>
      <c r="E110" s="217"/>
      <c r="F110" s="62"/>
      <c r="G110" s="63"/>
      <c r="H110" s="64" t="str">
        <f t="shared" ca="1" si="7"/>
        <v/>
      </c>
      <c r="I110" s="94"/>
      <c r="J110" s="24"/>
      <c r="K110" s="71"/>
      <c r="L110" s="71"/>
      <c r="M110" s="71"/>
      <c r="N110" s="90"/>
      <c r="O110" s="72"/>
    </row>
    <row r="111" spans="1:15" ht="16.5" thickBot="1">
      <c r="A111" s="36">
        <f t="shared" si="3"/>
        <v>84</v>
      </c>
      <c r="B111" s="84"/>
      <c r="C111" s="68"/>
      <c r="D111" s="65"/>
      <c r="E111" s="217"/>
      <c r="F111" s="62"/>
      <c r="G111" s="63"/>
      <c r="H111" s="64" t="str">
        <f t="shared" ca="1" si="7"/>
        <v/>
      </c>
      <c r="I111" s="94"/>
      <c r="J111" s="24"/>
      <c r="K111" s="71"/>
      <c r="L111" s="71"/>
      <c r="M111" s="71"/>
      <c r="N111" s="90"/>
      <c r="O111" s="72"/>
    </row>
    <row r="112" spans="1:15" ht="16.5" thickBot="1">
      <c r="A112" s="36">
        <f t="shared" si="3"/>
        <v>85</v>
      </c>
      <c r="B112" s="84"/>
      <c r="C112" s="68"/>
      <c r="D112" s="65"/>
      <c r="E112" s="217"/>
      <c r="F112" s="62"/>
      <c r="G112" s="63"/>
      <c r="H112" s="64" t="str">
        <f t="shared" ca="1" si="7"/>
        <v/>
      </c>
      <c r="I112" s="94"/>
      <c r="J112" s="24"/>
      <c r="K112" s="71"/>
      <c r="L112" s="71"/>
      <c r="M112" s="71"/>
      <c r="N112" s="90"/>
      <c r="O112" s="72"/>
    </row>
    <row r="113" spans="1:15" ht="16.5" thickBot="1">
      <c r="A113" s="36">
        <f t="shared" si="3"/>
        <v>86</v>
      </c>
      <c r="B113" s="84"/>
      <c r="C113" s="68"/>
      <c r="D113" s="65"/>
      <c r="E113" s="217"/>
      <c r="F113" s="62"/>
      <c r="G113" s="63"/>
      <c r="H113" s="64" t="str">
        <f t="shared" ca="1" si="7"/>
        <v/>
      </c>
      <c r="I113" s="94"/>
      <c r="J113" s="24"/>
      <c r="K113" s="71"/>
      <c r="L113" s="71"/>
      <c r="M113" s="71"/>
      <c r="N113" s="90"/>
      <c r="O113" s="72"/>
    </row>
    <row r="114" spans="1:15" ht="16.5" thickBot="1">
      <c r="A114" s="36">
        <f t="shared" si="3"/>
        <v>87</v>
      </c>
      <c r="B114" s="84"/>
      <c r="C114" s="68"/>
      <c r="D114" s="65"/>
      <c r="E114" s="217"/>
      <c r="F114" s="62"/>
      <c r="G114" s="63"/>
      <c r="H114" s="64" t="str">
        <f t="shared" ca="1" si="7"/>
        <v/>
      </c>
      <c r="I114" s="94"/>
      <c r="J114" s="24"/>
      <c r="K114" s="71"/>
      <c r="L114" s="71"/>
      <c r="M114" s="71"/>
      <c r="N114" s="90"/>
      <c r="O114" s="72"/>
    </row>
    <row r="115" spans="1:15" ht="16.5" thickBot="1">
      <c r="A115" s="36">
        <f t="shared" si="3"/>
        <v>88</v>
      </c>
      <c r="B115" s="84"/>
      <c r="C115" s="68"/>
      <c r="D115" s="65"/>
      <c r="E115" s="217"/>
      <c r="F115" s="62"/>
      <c r="G115" s="63"/>
      <c r="H115" s="64" t="str">
        <f t="shared" ca="1" si="7"/>
        <v/>
      </c>
      <c r="I115" s="94"/>
      <c r="J115" s="24"/>
      <c r="K115" s="71"/>
      <c r="L115" s="71"/>
      <c r="M115" s="71"/>
      <c r="N115" s="90"/>
      <c r="O115" s="72"/>
    </row>
    <row r="116" spans="1:15" ht="16.5" thickBot="1">
      <c r="A116" s="36">
        <f>A115+1</f>
        <v>89</v>
      </c>
      <c r="B116" s="84"/>
      <c r="C116" s="68"/>
      <c r="D116" s="65"/>
      <c r="E116" s="217"/>
      <c r="F116" s="62"/>
      <c r="G116" s="63"/>
      <c r="H116" s="64" t="str">
        <f t="shared" ca="1" si="7"/>
        <v/>
      </c>
      <c r="I116" s="94"/>
      <c r="J116" s="24"/>
      <c r="K116" s="71"/>
      <c r="L116" s="71"/>
      <c r="M116" s="71"/>
      <c r="N116" s="90"/>
      <c r="O116" s="72"/>
    </row>
    <row r="117" spans="1:15" ht="16.5" thickBot="1">
      <c r="A117" s="36">
        <f>A116+1</f>
        <v>90</v>
      </c>
      <c r="B117" s="84"/>
      <c r="C117" s="68"/>
      <c r="D117" s="65"/>
      <c r="E117" s="217"/>
      <c r="F117" s="62"/>
      <c r="G117" s="63"/>
      <c r="H117" s="64" t="str">
        <f t="shared" ca="1" si="7"/>
        <v/>
      </c>
      <c r="I117" s="94"/>
      <c r="J117" s="24"/>
      <c r="K117" s="71"/>
      <c r="L117" s="71"/>
      <c r="M117" s="71"/>
      <c r="N117" s="90"/>
      <c r="O117" s="72"/>
    </row>
  </sheetData>
  <sheetProtection algorithmName="SHA-512" hashValue="/7UOj6wuRp/JPcwlcbXFVwD/ecpSR2/6EWpC15I4LKxdbuZJIw8Mtiyf39dG6WuowJ18J66owBalPt04r0pe1Q==" saltValue="TQ5snJowKxoMAvIavZ/iag==" spinCount="100000"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formula1>GradeDMT</formula1>
    </dataValidation>
    <dataValidation type="list" allowBlank="1" showInputMessage="1" showErrorMessage="1" sqref="C5:D5">
      <formula1>Clubnames</formula1>
    </dataValidation>
    <dataValidation type="list" allowBlank="1" showInputMessage="1" showErrorMessage="1" sqref="F63:G64 F20:G21 F44:G44 F34:G35">
      <formula1>Jobs</formula1>
    </dataValidation>
    <dataValidation type="list" allowBlank="1" showInputMessage="1" showErrorMessage="1" sqref="F75:G76 F53:G54 F14:G15 F43:G43 F26:G27">
      <formula1>Judges</formula1>
    </dataValidation>
    <dataValidation type="list" allowBlank="1" showInputMessage="1" showErrorMessage="1" sqref="H75:I75 H63 H53:I53 H43 H34 H26:I26 H20 H14:I14">
      <formula1>When</formula1>
    </dataValidation>
    <dataValidation type="list" allowBlank="1" showInputMessage="1" showErrorMessage="1" sqref="F77:F117 F65:F74 F55:F62 F16:F19 F12:F13 F45:F52 F22:F25 F36:F42 F28:F33">
      <formula1>Gender</formula1>
    </dataValidation>
    <dataValidation type="list" allowBlank="1" showInputMessage="1" showErrorMessage="1" sqref="I77:I117 I65:I74 I55:I62 I12:I13 I16:I19 I45:I52 I22:I25 I36:I42 I28:I33">
      <formula1>Teams</formula1>
    </dataValidation>
    <dataValidation type="list" allowBlank="1" showInputMessage="1" errorTitle="Invalid Date" error="Please pick a year from the list. If it is ealier than the oldest one, just pick that." sqref="E12:E13 E65:E74 E16:E19 E22:E25 E28:E33 E36:E42 E45:E52 E55:E62 E77:E117">
      <formula1>Years</formula1>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1"/>
  <sheetViews>
    <sheetView workbookViewId="0">
      <selection activeCell="C38" sqref="C38:G38"/>
    </sheetView>
  </sheetViews>
  <sheetFormatPr defaultRowHeight="12.75"/>
  <cols>
    <col min="1" max="1" width="14" style="1" customWidth="1"/>
    <col min="2" max="2" width="24.28515625" style="1" customWidth="1"/>
    <col min="3" max="3" width="9.42578125" style="1" customWidth="1"/>
    <col min="4" max="4" width="5.28515625" style="1" customWidth="1"/>
    <col min="5" max="5" width="8.28515625" style="1" bestFit="1" customWidth="1"/>
    <col min="6" max="6" width="4.28515625" style="1" customWidth="1"/>
    <col min="7" max="7" width="21.85546875" style="1" customWidth="1"/>
    <col min="8" max="8" width="54" style="1" customWidth="1"/>
    <col min="9" max="11" width="27.5703125" style="1" customWidth="1"/>
    <col min="12" max="16384" width="9.140625" style="142"/>
  </cols>
  <sheetData>
    <row r="1" spans="1:11" ht="20.25">
      <c r="A1" s="295" t="s">
        <v>140</v>
      </c>
      <c r="B1" s="295"/>
      <c r="C1" s="295"/>
      <c r="D1" s="295"/>
      <c r="E1" s="295"/>
      <c r="F1" s="295"/>
      <c r="G1" s="295"/>
      <c r="H1" s="295"/>
    </row>
    <row r="2" spans="1:11" ht="16.5" thickBot="1">
      <c r="A2" s="298" t="s">
        <v>500</v>
      </c>
      <c r="B2" s="298"/>
      <c r="C2" s="298"/>
      <c r="D2" s="298"/>
      <c r="E2" s="298"/>
      <c r="F2" s="298"/>
      <c r="G2" s="298"/>
      <c r="H2" s="298"/>
    </row>
    <row r="3" spans="1:11" s="143" customFormat="1" ht="47.25" customHeight="1">
      <c r="A3" s="51" t="str">
        <f>Entries!A4</f>
        <v>Event</v>
      </c>
      <c r="B3" s="303" t="str">
        <f>Entries!C4</f>
        <v>Regional NDP 1-6 (And Club Grades)</v>
      </c>
      <c r="C3" s="304"/>
      <c r="D3" s="140"/>
      <c r="E3" s="301" t="str">
        <f>Entries!E4</f>
        <v>Venue</v>
      </c>
      <c r="F3" s="301"/>
      <c r="G3" s="309" t="str">
        <f>IF(Entries!G4="","",Entries!G4)</f>
        <v>Colchester Leisure World, Cowdray Ave, Colchester CO1 1YH</v>
      </c>
      <c r="H3" s="310"/>
      <c r="I3" s="50"/>
      <c r="J3" s="50"/>
      <c r="K3" s="50"/>
    </row>
    <row r="4" spans="1:11" ht="16.5" thickBot="1">
      <c r="A4" s="52" t="str">
        <f>Entries!A5</f>
        <v>Club</v>
      </c>
      <c r="B4" s="305" t="str">
        <f>Entries!C5</f>
        <v>Your club</v>
      </c>
      <c r="C4" s="306"/>
      <c r="D4" s="141"/>
      <c r="E4" s="302" t="str">
        <f>Entries!E5</f>
        <v>Date</v>
      </c>
      <c r="F4" s="302"/>
      <c r="G4" s="311" t="str">
        <f>Entries!G5</f>
        <v>28th October 2018</v>
      </c>
      <c r="H4" s="312"/>
    </row>
    <row r="5" spans="1:11" ht="9.9499999999999993" customHeight="1" thickBot="1">
      <c r="A5" s="53"/>
      <c r="B5" s="54"/>
      <c r="C5" s="55"/>
      <c r="D5" s="55"/>
      <c r="E5" s="55"/>
      <c r="F5" s="53"/>
      <c r="G5" s="56"/>
      <c r="H5" s="56"/>
    </row>
    <row r="6" spans="1:11" ht="15" customHeight="1">
      <c r="A6" s="316" t="s">
        <v>501</v>
      </c>
      <c r="B6" s="317"/>
      <c r="C6" s="218"/>
      <c r="D6" s="144" t="s">
        <v>97</v>
      </c>
      <c r="E6" s="145">
        <v>15</v>
      </c>
      <c r="F6" s="146" t="s">
        <v>98</v>
      </c>
      <c r="G6" s="147">
        <f xml:space="preserve"> E6*C6</f>
        <v>0</v>
      </c>
    </row>
    <row r="7" spans="1:11" ht="15" customHeight="1">
      <c r="A7" s="318" t="s">
        <v>502</v>
      </c>
      <c r="B7" s="319"/>
      <c r="C7" s="219"/>
      <c r="D7" s="148" t="s">
        <v>97</v>
      </c>
      <c r="E7" s="149">
        <v>20</v>
      </c>
      <c r="F7" s="150" t="s">
        <v>98</v>
      </c>
      <c r="G7" s="151">
        <f xml:space="preserve"> E7*C7</f>
        <v>0</v>
      </c>
    </row>
    <row r="8" spans="1:11" s="153" customFormat="1" ht="15" customHeight="1" thickBot="1">
      <c r="A8" s="299" t="s">
        <v>125</v>
      </c>
      <c r="B8" s="300"/>
      <c r="C8" s="300"/>
      <c r="D8" s="300"/>
      <c r="E8" s="300"/>
      <c r="F8" s="300"/>
      <c r="G8" s="152">
        <f>SUM(G6:G7)</f>
        <v>0</v>
      </c>
      <c r="H8" s="57"/>
      <c r="I8" s="57"/>
      <c r="J8" s="57"/>
      <c r="K8" s="57"/>
    </row>
    <row r="9" spans="1:11" ht="9.75" customHeight="1">
      <c r="A9" s="307"/>
      <c r="B9" s="307"/>
      <c r="C9" s="307"/>
      <c r="D9" s="307"/>
      <c r="E9" s="307"/>
      <c r="F9" s="307"/>
      <c r="G9" s="307"/>
      <c r="H9" s="307"/>
    </row>
    <row r="10" spans="1:11" customFormat="1" ht="267" customHeight="1">
      <c r="A10" s="307" t="s">
        <v>503</v>
      </c>
      <c r="B10" s="308"/>
      <c r="C10" s="308"/>
      <c r="D10" s="308"/>
      <c r="E10" s="308"/>
      <c r="F10" s="308"/>
      <c r="G10" s="308"/>
      <c r="H10" s="308"/>
      <c r="I10" s="1"/>
      <c r="J10" s="1"/>
      <c r="K10" s="1"/>
    </row>
    <row r="11" spans="1:11" ht="18" customHeight="1">
      <c r="I11" s="154"/>
    </row>
    <row r="12" spans="1:11" ht="18.75" customHeight="1">
      <c r="A12" s="290" t="s">
        <v>60</v>
      </c>
      <c r="B12" s="290"/>
      <c r="C12" s="290"/>
      <c r="D12" s="290"/>
      <c r="E12" s="290"/>
      <c r="F12" s="290"/>
      <c r="G12" s="290"/>
      <c r="H12" s="290"/>
      <c r="I12" s="154"/>
    </row>
    <row r="13" spans="1:11" ht="13.5" thickBot="1"/>
    <row r="14" spans="1:11" ht="21" customHeight="1">
      <c r="A14" s="320" t="s">
        <v>211</v>
      </c>
      <c r="B14" s="321"/>
      <c r="C14" s="321"/>
      <c r="D14" s="321"/>
      <c r="E14" s="321"/>
      <c r="F14" s="321"/>
      <c r="G14" s="321"/>
      <c r="H14" s="322"/>
    </row>
    <row r="15" spans="1:11" s="162" customFormat="1" ht="170.25" customHeight="1">
      <c r="A15" s="313" t="s">
        <v>249</v>
      </c>
      <c r="B15" s="314"/>
      <c r="C15" s="314"/>
      <c r="D15" s="314"/>
      <c r="E15" s="314"/>
      <c r="F15" s="314"/>
      <c r="G15" s="314"/>
      <c r="H15" s="315"/>
      <c r="I15" s="1"/>
      <c r="J15" s="161"/>
      <c r="K15" s="161"/>
    </row>
    <row r="16" spans="1:11" s="162" customFormat="1" ht="34.5" customHeight="1" thickBot="1">
      <c r="A16" s="292" t="s">
        <v>245</v>
      </c>
      <c r="B16" s="293"/>
      <c r="C16" s="293"/>
      <c r="D16" s="293"/>
      <c r="E16" s="293"/>
      <c r="F16" s="293"/>
      <c r="G16" s="293"/>
      <c r="H16" s="294"/>
      <c r="I16" s="161"/>
      <c r="J16" s="161"/>
      <c r="K16" s="161"/>
    </row>
    <row r="17" spans="1:11" ht="24" customHeight="1"/>
    <row r="18" spans="1:11" ht="21" customHeight="1">
      <c r="A18" s="289" t="s">
        <v>11</v>
      </c>
      <c r="B18" s="289"/>
      <c r="C18" s="289"/>
      <c r="D18" s="289"/>
      <c r="E18" s="289"/>
      <c r="F18" s="289"/>
      <c r="G18" s="289"/>
      <c r="H18" s="289"/>
    </row>
    <row r="19" spans="1:11" ht="15" customHeight="1">
      <c r="A19" s="155"/>
      <c r="B19" s="155"/>
      <c r="C19" s="155"/>
      <c r="D19" s="155"/>
      <c r="E19" s="155"/>
      <c r="F19" s="155"/>
      <c r="G19" s="155"/>
      <c r="H19" s="155"/>
    </row>
    <row r="20" spans="1:11" ht="33" customHeight="1">
      <c r="A20" s="290" t="s">
        <v>150</v>
      </c>
      <c r="B20" s="290"/>
      <c r="C20" s="290"/>
      <c r="D20" s="290"/>
      <c r="E20" s="290"/>
      <c r="F20" s="290"/>
      <c r="G20" s="290"/>
      <c r="H20" s="290"/>
    </row>
    <row r="21" spans="1:11" ht="15" customHeight="1">
      <c r="A21" s="290" t="s">
        <v>100</v>
      </c>
      <c r="B21" s="290"/>
      <c r="C21" s="290"/>
      <c r="D21" s="290"/>
      <c r="E21" s="290"/>
      <c r="F21" s="290"/>
      <c r="G21" s="290"/>
      <c r="H21" s="290"/>
    </row>
    <row r="22" spans="1:11" s="175" customFormat="1" ht="15" customHeight="1">
      <c r="A22" s="290" t="s">
        <v>505</v>
      </c>
      <c r="B22" s="290"/>
      <c r="C22" s="290"/>
      <c r="D22" s="290"/>
      <c r="E22" s="290"/>
      <c r="F22" s="290"/>
      <c r="G22" s="290"/>
      <c r="H22" s="290"/>
      <c r="I22" s="1"/>
      <c r="J22" s="1"/>
      <c r="K22" s="1"/>
    </row>
    <row r="23" spans="1:11" ht="15">
      <c r="A23" s="156"/>
      <c r="B23" s="156"/>
    </row>
    <row r="24" spans="1:11" ht="31.5" customHeight="1">
      <c r="A24" s="289" t="s">
        <v>12</v>
      </c>
      <c r="B24" s="289"/>
      <c r="C24" s="289"/>
      <c r="D24" s="289"/>
      <c r="E24" s="289"/>
      <c r="F24" s="289"/>
      <c r="G24" s="289"/>
      <c r="H24" s="289"/>
    </row>
    <row r="25" spans="1:11" ht="15" customHeight="1">
      <c r="A25" s="155"/>
      <c r="B25" s="155"/>
      <c r="C25" s="155"/>
      <c r="D25" s="155"/>
      <c r="E25" s="155"/>
      <c r="F25" s="155"/>
      <c r="G25" s="155"/>
      <c r="H25" s="155"/>
    </row>
    <row r="26" spans="1:11" ht="15">
      <c r="A26" s="296" t="s">
        <v>54</v>
      </c>
      <c r="B26" s="296"/>
      <c r="C26" s="297"/>
      <c r="D26" s="297"/>
      <c r="E26" s="297"/>
      <c r="F26" s="297"/>
      <c r="G26" s="297"/>
    </row>
    <row r="27" spans="1:11" ht="15">
      <c r="A27" s="290" t="s">
        <v>15</v>
      </c>
      <c r="B27" s="290"/>
      <c r="C27" s="290"/>
      <c r="D27" s="290"/>
      <c r="E27" s="290"/>
      <c r="F27" s="290"/>
      <c r="G27" s="290"/>
    </row>
    <row r="28" spans="1:11" ht="15" customHeight="1">
      <c r="A28" s="290" t="s">
        <v>16</v>
      </c>
      <c r="B28" s="290"/>
      <c r="C28" s="290"/>
      <c r="D28" s="290"/>
      <c r="E28" s="290"/>
      <c r="F28" s="290"/>
      <c r="G28" s="290"/>
      <c r="H28" s="290"/>
    </row>
    <row r="29" spans="1:11" s="175" customFormat="1" ht="36" customHeight="1">
      <c r="A29" s="290" t="s">
        <v>504</v>
      </c>
      <c r="B29" s="290"/>
      <c r="C29" s="290"/>
      <c r="D29" s="290"/>
      <c r="E29" s="290"/>
      <c r="F29" s="290"/>
      <c r="G29" s="290"/>
      <c r="H29" s="290"/>
      <c r="I29" s="1"/>
      <c r="J29" s="1"/>
      <c r="K29" s="1"/>
    </row>
    <row r="30" spans="1:11" ht="17.25" customHeight="1">
      <c r="A30" s="156"/>
      <c r="B30" s="156"/>
    </row>
    <row r="31" spans="1:11" ht="17.25" customHeight="1">
      <c r="A31" s="289" t="s">
        <v>58</v>
      </c>
      <c r="B31" s="289"/>
    </row>
    <row r="32" spans="1:11" ht="33.75" customHeight="1">
      <c r="A32" s="288" t="s">
        <v>56</v>
      </c>
      <c r="B32" s="288"/>
      <c r="C32" s="288"/>
      <c r="D32" s="288"/>
      <c r="E32" s="288"/>
      <c r="F32" s="288"/>
      <c r="G32" s="288"/>
      <c r="H32" s="288"/>
    </row>
    <row r="33" spans="1:8" ht="18" customHeight="1">
      <c r="A33" s="288" t="s">
        <v>57</v>
      </c>
      <c r="B33" s="288"/>
      <c r="C33" s="288"/>
      <c r="D33" s="288"/>
      <c r="E33" s="288"/>
      <c r="F33" s="288"/>
      <c r="G33" s="288"/>
      <c r="H33" s="288"/>
    </row>
    <row r="34" spans="1:8" ht="20.25" customHeight="1">
      <c r="A34" s="288" t="s">
        <v>61</v>
      </c>
      <c r="B34" s="288"/>
      <c r="C34" s="288"/>
      <c r="D34" s="288"/>
      <c r="E34" s="288"/>
      <c r="F34" s="288"/>
      <c r="G34" s="288"/>
      <c r="H34" s="288"/>
    </row>
    <row r="35" spans="1:8" ht="24" customHeight="1">
      <c r="A35" s="290" t="s">
        <v>13</v>
      </c>
      <c r="B35" s="290"/>
      <c r="C35" s="290"/>
      <c r="D35" s="290"/>
      <c r="E35" s="290"/>
      <c r="F35" s="290"/>
      <c r="G35" s="290"/>
      <c r="H35" s="290"/>
    </row>
    <row r="36" spans="1:8" ht="18.75" customHeight="1">
      <c r="A36" s="290" t="s">
        <v>14</v>
      </c>
      <c r="B36" s="290"/>
      <c r="C36" s="290"/>
      <c r="D36" s="290"/>
      <c r="E36" s="290"/>
      <c r="F36" s="290"/>
      <c r="G36" s="290"/>
      <c r="H36" s="290"/>
    </row>
    <row r="37" spans="1:8" ht="17.25" customHeight="1"/>
    <row r="38" spans="1:8" ht="32.25" customHeight="1" thickBot="1">
      <c r="A38" s="291" t="s">
        <v>55</v>
      </c>
      <c r="B38" s="291"/>
      <c r="C38" s="287"/>
      <c r="D38" s="287"/>
      <c r="E38" s="287"/>
      <c r="F38" s="287"/>
      <c r="G38" s="287"/>
      <c r="H38" s="1" t="s">
        <v>17</v>
      </c>
    </row>
    <row r="39" spans="1:8" ht="45.75" customHeight="1">
      <c r="A39" s="157"/>
      <c r="B39" s="157"/>
      <c r="C39" s="158"/>
      <c r="D39" s="158"/>
      <c r="E39" s="158"/>
    </row>
    <row r="40" spans="1:8" ht="16.5" thickBot="1">
      <c r="A40" s="159" t="s">
        <v>18</v>
      </c>
      <c r="B40" s="287"/>
      <c r="C40" s="287"/>
      <c r="D40" s="287"/>
      <c r="E40" s="287"/>
      <c r="F40" s="287"/>
      <c r="G40" s="159" t="s">
        <v>19</v>
      </c>
      <c r="H40" s="15"/>
    </row>
    <row r="41" spans="1:8" ht="15.75">
      <c r="A41" s="160"/>
      <c r="B41" s="160"/>
      <c r="C41" s="158"/>
      <c r="D41" s="158"/>
      <c r="E41" s="158"/>
    </row>
  </sheetData>
  <sheetProtection algorithmName="SHA-512" hashValue="QFvDbuIvlK3e3LOj6JnbdRb6LX94awOJonuc8kZftUYqy/gL5rQGugC+JhL4ShljXk7rWgTcPxN560PGuJ46Cw==" saltValue="JQ5G4Saf8lHhdJ37Qxgnxg==" spinCount="100000" sheet="1" selectLockedCells="1"/>
  <mergeCells count="35">
    <mergeCell ref="A15:H15"/>
    <mergeCell ref="A12:H12"/>
    <mergeCell ref="A6:B6"/>
    <mergeCell ref="A9:H9"/>
    <mergeCell ref="A7:B7"/>
    <mergeCell ref="A14:H14"/>
    <mergeCell ref="B3:C3"/>
    <mergeCell ref="B4:C4"/>
    <mergeCell ref="A10:H10"/>
    <mergeCell ref="G3:H3"/>
    <mergeCell ref="G4:H4"/>
    <mergeCell ref="A16:H16"/>
    <mergeCell ref="A22:H22"/>
    <mergeCell ref="A29:H29"/>
    <mergeCell ref="A1:H1"/>
    <mergeCell ref="A35:H35"/>
    <mergeCell ref="A28:H28"/>
    <mergeCell ref="A20:H20"/>
    <mergeCell ref="A21:H21"/>
    <mergeCell ref="A24:H24"/>
    <mergeCell ref="A26:G26"/>
    <mergeCell ref="A27:G27"/>
    <mergeCell ref="A2:H2"/>
    <mergeCell ref="A8:F8"/>
    <mergeCell ref="E3:F3"/>
    <mergeCell ref="E4:F4"/>
    <mergeCell ref="A18:H18"/>
    <mergeCell ref="C38:G38"/>
    <mergeCell ref="B40:F40"/>
    <mergeCell ref="A33:H33"/>
    <mergeCell ref="A31:B31"/>
    <mergeCell ref="A36:H36"/>
    <mergeCell ref="A38:B38"/>
    <mergeCell ref="A32:H32"/>
    <mergeCell ref="A34:H34"/>
  </mergeCells>
  <phoneticPr fontId="7"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152400</xdr:colOff>
                    <xdr:row>15</xdr:row>
                    <xdr:rowOff>57150</xdr:rowOff>
                  </from>
                  <to>
                    <xdr:col>0</xdr:col>
                    <xdr:colOff>676275</xdr:colOff>
                    <xdr:row>15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sqref="A1:B1"/>
    </sheetView>
  </sheetViews>
  <sheetFormatPr defaultRowHeight="12.75"/>
  <cols>
    <col min="1" max="1" width="35.7109375" style="163" customWidth="1"/>
    <col min="2" max="2" width="60.7109375" style="163" customWidth="1"/>
    <col min="3" max="3" width="10.7109375" style="163" customWidth="1"/>
    <col min="4" max="4" width="24.7109375" style="163" customWidth="1"/>
    <col min="5" max="5" width="2.7109375" style="163" hidden="1" customWidth="1"/>
    <col min="6" max="16384" width="9.140625" style="163"/>
  </cols>
  <sheetData>
    <row r="1" spans="1:5" ht="39.75" customHeight="1">
      <c r="A1" s="327" t="s">
        <v>241</v>
      </c>
      <c r="B1" s="327"/>
      <c r="C1" s="170"/>
      <c r="D1" s="171" t="s">
        <v>246</v>
      </c>
      <c r="E1" s="170"/>
    </row>
    <row r="2" spans="1:5" ht="132" customHeight="1">
      <c r="A2" s="323" t="s">
        <v>247</v>
      </c>
      <c r="B2" s="323"/>
      <c r="C2" s="323"/>
      <c r="D2" s="323"/>
      <c r="E2" s="323"/>
    </row>
    <row r="3" spans="1:5" s="164" customFormat="1" ht="21.95" customHeight="1">
      <c r="A3" s="324" t="s">
        <v>212</v>
      </c>
      <c r="B3" s="324"/>
      <c r="C3" s="324"/>
      <c r="D3" s="324"/>
      <c r="E3" s="324"/>
    </row>
    <row r="4" spans="1:5" ht="49.5" customHeight="1">
      <c r="A4" s="323" t="s">
        <v>217</v>
      </c>
      <c r="B4" s="323"/>
      <c r="C4" s="323"/>
      <c r="D4" s="323"/>
      <c r="E4" s="323"/>
    </row>
    <row r="5" spans="1:5" s="6" customFormat="1" ht="21.95" customHeight="1">
      <c r="A5" s="325" t="s">
        <v>213</v>
      </c>
      <c r="B5" s="325"/>
      <c r="C5" s="325"/>
      <c r="D5" s="325"/>
      <c r="E5" s="325"/>
    </row>
    <row r="6" spans="1:5" ht="57" customHeight="1">
      <c r="A6" s="323" t="s">
        <v>218</v>
      </c>
      <c r="B6" s="323"/>
      <c r="C6" s="323"/>
      <c r="D6" s="323"/>
      <c r="E6" s="323"/>
    </row>
    <row r="7" spans="1:5" s="6" customFormat="1" ht="21.95" customHeight="1">
      <c r="A7" s="325" t="s">
        <v>214</v>
      </c>
      <c r="B7" s="325"/>
      <c r="C7" s="325"/>
      <c r="D7" s="325"/>
      <c r="E7" s="325"/>
    </row>
    <row r="8" spans="1:5" ht="39" customHeight="1">
      <c r="A8" s="323" t="s">
        <v>215</v>
      </c>
      <c r="B8" s="323"/>
      <c r="C8" s="323"/>
      <c r="D8" s="323"/>
      <c r="E8" s="323"/>
    </row>
    <row r="9" spans="1:5" ht="66.75" customHeight="1">
      <c r="A9" s="323" t="s">
        <v>231</v>
      </c>
      <c r="B9" s="323"/>
      <c r="C9" s="323"/>
      <c r="D9" s="323"/>
      <c r="E9" s="323"/>
    </row>
    <row r="10" spans="1:5" s="6" customFormat="1" ht="21.95" customHeight="1">
      <c r="A10" s="325" t="s">
        <v>216</v>
      </c>
      <c r="B10" s="325"/>
      <c r="C10" s="325"/>
      <c r="D10" s="325"/>
      <c r="E10" s="325"/>
    </row>
    <row r="11" spans="1:5" ht="61.5" customHeight="1">
      <c r="A11" s="323" t="s">
        <v>240</v>
      </c>
      <c r="B11" s="323"/>
      <c r="C11" s="323"/>
      <c r="D11" s="323"/>
      <c r="E11" s="323"/>
    </row>
    <row r="12" spans="1:5" ht="136.5" customHeight="1">
      <c r="A12" s="323" t="s">
        <v>230</v>
      </c>
      <c r="B12" s="323"/>
      <c r="C12" s="323"/>
      <c r="D12" s="323"/>
      <c r="E12" s="323"/>
    </row>
    <row r="13" spans="1:5" s="6" customFormat="1" ht="21.95" customHeight="1">
      <c r="A13" s="325" t="s">
        <v>225</v>
      </c>
      <c r="B13" s="325"/>
      <c r="C13" s="325"/>
      <c r="D13" s="325"/>
      <c r="E13" s="325"/>
    </row>
    <row r="14" spans="1:5" ht="43.5" customHeight="1">
      <c r="A14" s="323" t="s">
        <v>227</v>
      </c>
      <c r="B14" s="323"/>
      <c r="C14" s="323"/>
      <c r="D14" s="323"/>
      <c r="E14" s="323"/>
    </row>
    <row r="15" spans="1:5" s="6" customFormat="1" ht="21.95" customHeight="1">
      <c r="A15" s="325" t="s">
        <v>226</v>
      </c>
      <c r="B15" s="325"/>
      <c r="C15" s="325"/>
      <c r="D15" s="325"/>
      <c r="E15" s="325"/>
    </row>
    <row r="16" spans="1:5" ht="39.75" customHeight="1">
      <c r="A16" s="323" t="s">
        <v>228</v>
      </c>
      <c r="B16" s="323"/>
      <c r="C16" s="323"/>
      <c r="D16" s="323"/>
      <c r="E16" s="323"/>
    </row>
    <row r="17" spans="1:5" s="6" customFormat="1" ht="21.95" customHeight="1">
      <c r="A17" s="325" t="s">
        <v>219</v>
      </c>
      <c r="B17" s="325"/>
      <c r="C17" s="325"/>
      <c r="D17" s="325"/>
      <c r="E17" s="325"/>
    </row>
    <row r="18" spans="1:5" ht="95.25" customHeight="1">
      <c r="A18" s="323" t="s">
        <v>229</v>
      </c>
      <c r="B18" s="323"/>
      <c r="C18" s="323"/>
      <c r="D18" s="323"/>
      <c r="E18" s="323"/>
    </row>
    <row r="19" spans="1:5" s="6" customFormat="1" ht="21.95" customHeight="1">
      <c r="A19" s="325" t="s">
        <v>220</v>
      </c>
      <c r="B19" s="325"/>
      <c r="C19" s="325"/>
      <c r="D19" s="325"/>
      <c r="E19" s="325"/>
    </row>
    <row r="20" spans="1:5" ht="130.5" customHeight="1">
      <c r="A20" s="323" t="s">
        <v>509</v>
      </c>
      <c r="B20" s="323"/>
      <c r="C20" s="323"/>
      <c r="D20" s="323"/>
      <c r="E20" s="323"/>
    </row>
    <row r="21" spans="1:5" s="6" customFormat="1" ht="21.95" customHeight="1">
      <c r="A21" s="325" t="s">
        <v>221</v>
      </c>
      <c r="B21" s="325"/>
      <c r="C21" s="325"/>
      <c r="D21" s="325"/>
      <c r="E21" s="325"/>
    </row>
    <row r="22" spans="1:5" ht="45.75" customHeight="1">
      <c r="A22" s="323" t="s">
        <v>222</v>
      </c>
      <c r="B22" s="323"/>
      <c r="C22" s="323"/>
      <c r="D22" s="323"/>
      <c r="E22" s="323"/>
    </row>
    <row r="23" spans="1:5" s="6" customFormat="1" ht="21.95" customHeight="1">
      <c r="A23" s="325" t="s">
        <v>223</v>
      </c>
      <c r="B23" s="325"/>
      <c r="C23" s="325"/>
      <c r="D23" s="325"/>
      <c r="E23" s="325"/>
    </row>
    <row r="24" spans="1:5" ht="37.5" customHeight="1">
      <c r="A24" s="323" t="s">
        <v>224</v>
      </c>
      <c r="B24" s="323"/>
      <c r="C24" s="323"/>
      <c r="D24" s="323"/>
      <c r="E24" s="323"/>
    </row>
    <row r="25" spans="1:5" ht="47.25" customHeight="1">
      <c r="A25" s="323" t="s">
        <v>232</v>
      </c>
      <c r="B25" s="323"/>
      <c r="C25" s="323"/>
      <c r="D25" s="323"/>
      <c r="E25" s="323"/>
    </row>
    <row r="26" spans="1:5" s="6" customFormat="1" ht="21.95" customHeight="1">
      <c r="A26" s="325" t="s">
        <v>237</v>
      </c>
      <c r="B26" s="325"/>
      <c r="C26" s="325"/>
      <c r="D26" s="325"/>
      <c r="E26" s="325"/>
    </row>
    <row r="27" spans="1:5" ht="37.5" customHeight="1">
      <c r="A27" s="323" t="s">
        <v>238</v>
      </c>
      <c r="B27" s="323"/>
      <c r="C27" s="323"/>
      <c r="D27" s="323"/>
      <c r="E27" s="323"/>
    </row>
    <row r="28" spans="1:5" ht="21.95" customHeight="1">
      <c r="A28" s="325" t="s">
        <v>239</v>
      </c>
      <c r="B28" s="325"/>
      <c r="C28" s="325"/>
      <c r="D28" s="325"/>
      <c r="E28" s="325"/>
    </row>
    <row r="29" spans="1:5" ht="28.5" customHeight="1">
      <c r="A29" s="328" t="s">
        <v>242</v>
      </c>
      <c r="B29" s="329"/>
      <c r="C29" s="329"/>
      <c r="D29" s="329"/>
      <c r="E29" s="172"/>
    </row>
    <row r="30" spans="1:5" ht="64.5" customHeight="1">
      <c r="A30" s="323" t="s">
        <v>248</v>
      </c>
      <c r="B30" s="323"/>
      <c r="C30" s="323"/>
      <c r="D30" s="323"/>
      <c r="E30" s="323"/>
    </row>
    <row r="31" spans="1:5" ht="36" customHeight="1">
      <c r="A31" s="169" t="s">
        <v>236</v>
      </c>
      <c r="B31" s="330"/>
      <c r="C31" s="330"/>
      <c r="D31" s="330"/>
      <c r="E31" s="165"/>
    </row>
    <row r="32" spans="1:5" s="167" customFormat="1" ht="36" customHeight="1">
      <c r="A32" s="169" t="s">
        <v>243</v>
      </c>
      <c r="B32" s="168"/>
      <c r="C32" s="169" t="s">
        <v>235</v>
      </c>
      <c r="D32" s="168"/>
      <c r="E32" s="166"/>
    </row>
    <row r="33" spans="1:5" ht="36" customHeight="1">
      <c r="A33" s="169" t="s">
        <v>244</v>
      </c>
      <c r="B33" s="326"/>
      <c r="C33" s="326"/>
      <c r="D33" s="326"/>
      <c r="E33" s="165"/>
    </row>
    <row r="34" spans="1:5" s="167" customFormat="1" ht="36" customHeight="1">
      <c r="A34" s="169" t="s">
        <v>234</v>
      </c>
      <c r="B34" s="168"/>
      <c r="C34" s="169" t="s">
        <v>235</v>
      </c>
      <c r="D34" s="168"/>
      <c r="E34" s="166"/>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workbookViewId="0"/>
  </sheetViews>
  <sheetFormatPr defaultColWidth="9.140625" defaultRowHeight="12.75"/>
  <cols>
    <col min="1" max="1" width="4" style="76" customWidth="1"/>
    <col min="2" max="2" width="107.42578125" style="76" customWidth="1"/>
    <col min="3" max="16384" width="9.140625" style="76"/>
  </cols>
  <sheetData>
    <row r="1" spans="1:2" ht="20.25">
      <c r="B1" s="133" t="s">
        <v>143</v>
      </c>
    </row>
    <row r="2" spans="1:2">
      <c r="A2" s="331" t="s">
        <v>59</v>
      </c>
      <c r="B2" s="332"/>
    </row>
    <row r="3" spans="1:2">
      <c r="A3" s="76">
        <v>1</v>
      </c>
      <c r="B3" s="134" t="s">
        <v>144</v>
      </c>
    </row>
    <row r="4" spans="1:2">
      <c r="A4" s="76">
        <v>2</v>
      </c>
      <c r="B4" s="134" t="s">
        <v>145</v>
      </c>
    </row>
    <row r="5" spans="1:2">
      <c r="A5" s="76">
        <v>3</v>
      </c>
      <c r="B5" s="134" t="s">
        <v>146</v>
      </c>
    </row>
    <row r="6" spans="1:2">
      <c r="A6" s="76">
        <v>4</v>
      </c>
      <c r="B6" s="135" t="s">
        <v>81</v>
      </c>
    </row>
    <row r="7" spans="1:2">
      <c r="B7" s="136"/>
    </row>
    <row r="8" spans="1:2" ht="26.25" customHeight="1">
      <c r="A8" s="333" t="s">
        <v>137</v>
      </c>
      <c r="B8" s="334"/>
    </row>
    <row r="9" spans="1:2">
      <c r="B9" s="136"/>
    </row>
    <row r="10" spans="1:2">
      <c r="A10" s="331" t="s">
        <v>82</v>
      </c>
      <c r="B10" s="332"/>
    </row>
    <row r="11" spans="1:2">
      <c r="A11" s="76">
        <v>1</v>
      </c>
      <c r="B11" s="134" t="s">
        <v>147</v>
      </c>
    </row>
    <row r="12" spans="1:2">
      <c r="A12" s="76">
        <v>2</v>
      </c>
      <c r="B12" s="135" t="s">
        <v>78</v>
      </c>
    </row>
    <row r="13" spans="1:2">
      <c r="A13" s="76">
        <v>3</v>
      </c>
      <c r="B13" s="134" t="s">
        <v>506</v>
      </c>
    </row>
    <row r="14" spans="1:2">
      <c r="A14" s="76">
        <v>4</v>
      </c>
      <c r="B14" s="135" t="s">
        <v>77</v>
      </c>
    </row>
    <row r="15" spans="1:2">
      <c r="A15" s="76">
        <v>5</v>
      </c>
      <c r="B15" s="135" t="s">
        <v>76</v>
      </c>
    </row>
    <row r="16" spans="1:2">
      <c r="A16" s="76">
        <v>6</v>
      </c>
      <c r="B16" s="135" t="s">
        <v>75</v>
      </c>
    </row>
    <row r="17" spans="1:2">
      <c r="A17" s="76">
        <v>7</v>
      </c>
      <c r="B17" s="135" t="s">
        <v>74</v>
      </c>
    </row>
    <row r="18" spans="1:2">
      <c r="A18" s="76">
        <v>8</v>
      </c>
      <c r="B18" s="135" t="s">
        <v>73</v>
      </c>
    </row>
    <row r="19" spans="1:2">
      <c r="A19" s="76">
        <v>9</v>
      </c>
      <c r="B19" s="135" t="s">
        <v>72</v>
      </c>
    </row>
    <row r="20" spans="1:2">
      <c r="A20" s="76">
        <v>10</v>
      </c>
      <c r="B20" s="134" t="s">
        <v>507</v>
      </c>
    </row>
    <row r="21" spans="1:2" ht="25.5">
      <c r="A21" s="76">
        <v>11</v>
      </c>
      <c r="B21" s="114" t="s">
        <v>71</v>
      </c>
    </row>
    <row r="22" spans="1:2" ht="25.5">
      <c r="B22" s="137" t="s">
        <v>508</v>
      </c>
    </row>
    <row r="23" spans="1:2">
      <c r="B23" s="138" t="s">
        <v>85</v>
      </c>
    </row>
    <row r="24" spans="1:2">
      <c r="B24" s="136"/>
    </row>
    <row r="25" spans="1:2">
      <c r="A25" s="331" t="s">
        <v>59</v>
      </c>
      <c r="B25" s="332"/>
    </row>
    <row r="26" spans="1:2">
      <c r="A26" s="76">
        <v>1</v>
      </c>
      <c r="B26" s="135" t="s">
        <v>70</v>
      </c>
    </row>
    <row r="27" spans="1:2">
      <c r="A27" s="76">
        <v>2</v>
      </c>
      <c r="B27" s="134" t="s">
        <v>136</v>
      </c>
    </row>
    <row r="28" spans="1:2" ht="29.25" customHeight="1">
      <c r="A28" s="76">
        <v>3</v>
      </c>
      <c r="B28" s="139" t="s">
        <v>148</v>
      </c>
    </row>
    <row r="29" spans="1:2" ht="28.5" customHeight="1">
      <c r="A29" s="76">
        <v>4</v>
      </c>
      <c r="B29" s="114" t="s">
        <v>96</v>
      </c>
    </row>
    <row r="30" spans="1:2" ht="91.5" customHeight="1">
      <c r="A30" s="76">
        <v>5</v>
      </c>
      <c r="B30" s="114" t="s">
        <v>86</v>
      </c>
    </row>
    <row r="31" spans="1:2" ht="63.75">
      <c r="A31" s="76">
        <v>6</v>
      </c>
      <c r="B31" s="1" t="s">
        <v>79</v>
      </c>
    </row>
    <row r="32" spans="1:2" ht="204.75" customHeight="1">
      <c r="A32" s="76">
        <v>7</v>
      </c>
      <c r="B32" s="139" t="s">
        <v>149</v>
      </c>
    </row>
    <row r="33" spans="1:2" ht="66" customHeight="1">
      <c r="A33" s="76">
        <v>8</v>
      </c>
      <c r="B33" s="114" t="s">
        <v>99</v>
      </c>
    </row>
    <row r="34" spans="1:2" ht="25.5">
      <c r="A34" s="76">
        <v>9</v>
      </c>
      <c r="B34" s="1" t="s">
        <v>80</v>
      </c>
    </row>
    <row r="36" spans="1:2">
      <c r="B36" s="1" t="s">
        <v>138</v>
      </c>
    </row>
  </sheetData>
  <sheetProtection algorithmName="SHA-512" hashValue="zTE+3k87r+bzkYtEozd5WyNhOfsm+5n7lTkO8Y1CrIX5gFFEcGhKaKS+OT+ZkM+6fVhwDyGvDsyWg6oKcflMVg==" saltValue="yWf9c5humG1IPLGs5RR7gA==" spinCount="100000" sheet="1" selectLockedCells="1"/>
  <mergeCells count="4">
    <mergeCell ref="A2:B2"/>
    <mergeCell ref="A10:B10"/>
    <mergeCell ref="A25:B25"/>
    <mergeCell ref="A8:B8"/>
  </mergeCells>
  <phoneticPr fontId="7" type="noConversion"/>
  <pageMargins left="0.75" right="0.75" top="1" bottom="1" header="0.5" footer="0.5"/>
  <pageSetup paperSize="9" scale="7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topLeftCell="A3" workbookViewId="0">
      <selection activeCell="G14" sqref="G14"/>
    </sheetView>
  </sheetViews>
  <sheetFormatPr defaultColWidth="9.140625" defaultRowHeight="12.75"/>
  <cols>
    <col min="1" max="1" width="19.5703125" style="11" bestFit="1" customWidth="1"/>
    <col min="2" max="2" width="34.85546875" style="11" customWidth="1"/>
    <col min="3" max="3" width="15.140625" style="12" customWidth="1"/>
    <col min="4" max="4" width="15.7109375" style="12" customWidth="1"/>
    <col min="5" max="5" width="9.140625" style="12" bestFit="1"/>
    <col min="6" max="6" width="14.42578125" style="12" bestFit="1" customWidth="1"/>
    <col min="7" max="7" width="33.42578125" style="12" bestFit="1" customWidth="1"/>
    <col min="8" max="8" width="17.42578125" style="12" bestFit="1" customWidth="1"/>
    <col min="9" max="16384" width="9.140625" style="11"/>
  </cols>
  <sheetData>
    <row r="1" spans="1:9" s="88" customFormat="1" ht="72">
      <c r="A1" s="182" t="s">
        <v>20</v>
      </c>
      <c r="B1" s="183" t="s">
        <v>4</v>
      </c>
      <c r="C1" s="14" t="s">
        <v>7</v>
      </c>
      <c r="D1" s="14" t="s">
        <v>3</v>
      </c>
      <c r="E1" s="184" t="s">
        <v>261</v>
      </c>
      <c r="F1" s="14" t="s">
        <v>262</v>
      </c>
      <c r="G1" s="184" t="s">
        <v>263</v>
      </c>
      <c r="H1" s="14" t="s">
        <v>45</v>
      </c>
      <c r="I1" s="184" t="s">
        <v>36</v>
      </c>
    </row>
    <row r="2" spans="1:9" s="88" customFormat="1" ht="51">
      <c r="A2" s="185" t="s">
        <v>264</v>
      </c>
      <c r="B2" s="186" t="s">
        <v>265</v>
      </c>
      <c r="C2" s="187" t="s">
        <v>266</v>
      </c>
      <c r="D2" s="188" t="s">
        <v>267</v>
      </c>
      <c r="E2" s="188">
        <v>41476</v>
      </c>
      <c r="F2" s="189" t="s">
        <v>268</v>
      </c>
      <c r="G2" s="190" t="s">
        <v>269</v>
      </c>
      <c r="H2" s="191" t="s">
        <v>270</v>
      </c>
      <c r="I2" s="190" t="s">
        <v>271</v>
      </c>
    </row>
    <row r="3" spans="1:9" ht="38.25">
      <c r="A3" s="185" t="s">
        <v>272</v>
      </c>
      <c r="B3" s="186" t="s">
        <v>273</v>
      </c>
      <c r="C3" s="187" t="s">
        <v>274</v>
      </c>
      <c r="D3" s="188" t="s">
        <v>275</v>
      </c>
      <c r="E3" s="188">
        <v>41492</v>
      </c>
      <c r="F3" s="192" t="s">
        <v>276</v>
      </c>
      <c r="G3" s="190" t="s">
        <v>277</v>
      </c>
      <c r="H3" s="191" t="s">
        <v>278</v>
      </c>
      <c r="I3" s="190" t="s">
        <v>271</v>
      </c>
    </row>
    <row r="4" spans="1:9">
      <c r="A4" s="193" t="s">
        <v>279</v>
      </c>
      <c r="B4" s="194" t="s">
        <v>280</v>
      </c>
      <c r="C4" s="195" t="s">
        <v>281</v>
      </c>
      <c r="D4" s="196" t="s">
        <v>282</v>
      </c>
      <c r="E4" s="197">
        <v>84466</v>
      </c>
      <c r="F4" s="198" t="s">
        <v>283</v>
      </c>
      <c r="G4" s="199" t="s">
        <v>284</v>
      </c>
      <c r="H4" s="200" t="s">
        <v>285</v>
      </c>
      <c r="I4" s="190" t="s">
        <v>286</v>
      </c>
    </row>
    <row r="5" spans="1:9" ht="25.5">
      <c r="A5" s="193" t="s">
        <v>287</v>
      </c>
      <c r="B5" s="194" t="s">
        <v>288</v>
      </c>
      <c r="C5" s="195" t="s">
        <v>289</v>
      </c>
      <c r="D5" s="196" t="s">
        <v>290</v>
      </c>
      <c r="E5" s="197">
        <v>41977</v>
      </c>
      <c r="F5" s="201" t="s">
        <v>291</v>
      </c>
      <c r="G5" s="190" t="s">
        <v>292</v>
      </c>
      <c r="H5" s="200" t="s">
        <v>293</v>
      </c>
      <c r="I5" s="190" t="s">
        <v>286</v>
      </c>
    </row>
    <row r="6" spans="1:9" ht="25.5">
      <c r="A6" s="202" t="s">
        <v>294</v>
      </c>
      <c r="B6" s="203" t="s">
        <v>295</v>
      </c>
      <c r="C6" s="204" t="s">
        <v>296</v>
      </c>
      <c r="D6" s="205" t="s">
        <v>297</v>
      </c>
      <c r="E6" s="196">
        <v>42008</v>
      </c>
      <c r="F6" s="206" t="s">
        <v>298</v>
      </c>
      <c r="G6" s="190" t="s">
        <v>299</v>
      </c>
      <c r="H6" s="207" t="s">
        <v>300</v>
      </c>
      <c r="I6" s="190" t="s">
        <v>286</v>
      </c>
    </row>
    <row r="7" spans="1:9">
      <c r="A7" s="202" t="s">
        <v>301</v>
      </c>
      <c r="B7" s="203"/>
      <c r="C7" s="204"/>
      <c r="D7" s="205" t="s">
        <v>302</v>
      </c>
      <c r="E7" s="196" t="s">
        <v>303</v>
      </c>
      <c r="F7" s="206" t="s">
        <v>303</v>
      </c>
      <c r="G7" s="190" t="s">
        <v>304</v>
      </c>
      <c r="H7" s="207" t="s">
        <v>303</v>
      </c>
      <c r="I7" s="190"/>
    </row>
    <row r="8" spans="1:9">
      <c r="A8" s="193" t="s">
        <v>305</v>
      </c>
      <c r="B8" s="194" t="s">
        <v>306</v>
      </c>
      <c r="C8" s="195" t="s">
        <v>307</v>
      </c>
      <c r="D8" s="196" t="s">
        <v>308</v>
      </c>
      <c r="E8" s="196">
        <v>90563</v>
      </c>
      <c r="F8" s="201" t="s">
        <v>309</v>
      </c>
      <c r="G8" s="190" t="s">
        <v>310</v>
      </c>
      <c r="H8" s="200" t="s">
        <v>311</v>
      </c>
      <c r="I8" s="190" t="s">
        <v>271</v>
      </c>
    </row>
    <row r="9" spans="1:9" ht="38.25">
      <c r="A9" s="193" t="s">
        <v>312</v>
      </c>
      <c r="B9" s="194" t="s">
        <v>313</v>
      </c>
      <c r="C9" s="195" t="s">
        <v>314</v>
      </c>
      <c r="D9" s="196" t="s">
        <v>315</v>
      </c>
      <c r="E9" s="196">
        <v>40506</v>
      </c>
      <c r="F9" s="201" t="s">
        <v>316</v>
      </c>
      <c r="G9" s="190" t="s">
        <v>317</v>
      </c>
      <c r="H9" s="200" t="s">
        <v>318</v>
      </c>
      <c r="I9" s="190" t="s">
        <v>271</v>
      </c>
    </row>
    <row r="10" spans="1:9" ht="51">
      <c r="A10" s="185" t="s">
        <v>319</v>
      </c>
      <c r="B10" s="186" t="s">
        <v>320</v>
      </c>
      <c r="C10" s="187" t="s">
        <v>321</v>
      </c>
      <c r="D10" s="188" t="s">
        <v>322</v>
      </c>
      <c r="E10" s="188">
        <v>72000</v>
      </c>
      <c r="F10" s="192" t="s">
        <v>323</v>
      </c>
      <c r="G10" s="190" t="s">
        <v>324</v>
      </c>
      <c r="H10" s="191" t="s">
        <v>325</v>
      </c>
      <c r="I10" s="190" t="s">
        <v>271</v>
      </c>
    </row>
    <row r="11" spans="1:9" ht="38.25">
      <c r="A11" s="185" t="s">
        <v>326</v>
      </c>
      <c r="B11" s="186" t="s">
        <v>327</v>
      </c>
      <c r="C11" s="187" t="s">
        <v>328</v>
      </c>
      <c r="D11" s="188" t="s">
        <v>329</v>
      </c>
      <c r="E11" s="188">
        <v>41524</v>
      </c>
      <c r="F11" s="192" t="s">
        <v>330</v>
      </c>
      <c r="G11" s="190" t="s">
        <v>331</v>
      </c>
      <c r="H11" s="191" t="s">
        <v>332</v>
      </c>
      <c r="I11" s="190" t="s">
        <v>333</v>
      </c>
    </row>
    <row r="12" spans="1:9" ht="25.5">
      <c r="A12" s="185" t="s">
        <v>334</v>
      </c>
      <c r="B12" s="186" t="s">
        <v>335</v>
      </c>
      <c r="C12" s="187" t="s">
        <v>336</v>
      </c>
      <c r="D12" s="188" t="s">
        <v>337</v>
      </c>
      <c r="E12" s="188">
        <v>71170</v>
      </c>
      <c r="F12" s="192" t="s">
        <v>338</v>
      </c>
      <c r="G12" s="190" t="s">
        <v>339</v>
      </c>
      <c r="H12" s="191" t="s">
        <v>340</v>
      </c>
      <c r="I12" s="190" t="s">
        <v>286</v>
      </c>
    </row>
    <row r="13" spans="1:9" ht="38.25">
      <c r="A13" s="185" t="s">
        <v>341</v>
      </c>
      <c r="B13" s="186" t="s">
        <v>342</v>
      </c>
      <c r="C13" s="187" t="s">
        <v>343</v>
      </c>
      <c r="D13" s="188" t="s">
        <v>344</v>
      </c>
      <c r="E13" s="188">
        <v>41434</v>
      </c>
      <c r="F13" s="192" t="s">
        <v>345</v>
      </c>
      <c r="G13" s="190" t="s">
        <v>346</v>
      </c>
      <c r="H13" s="191" t="s">
        <v>347</v>
      </c>
      <c r="I13" s="190" t="s">
        <v>271</v>
      </c>
    </row>
    <row r="14" spans="1:9" ht="25.5">
      <c r="A14" s="185" t="s">
        <v>348</v>
      </c>
      <c r="B14" s="186" t="s">
        <v>513</v>
      </c>
      <c r="C14" s="187" t="s">
        <v>512</v>
      </c>
      <c r="D14" s="188" t="s">
        <v>349</v>
      </c>
      <c r="E14" s="188">
        <v>89697</v>
      </c>
      <c r="F14" s="192" t="s">
        <v>511</v>
      </c>
      <c r="G14" s="190" t="s">
        <v>521</v>
      </c>
      <c r="H14" s="191" t="s">
        <v>293</v>
      </c>
      <c r="I14" s="190" t="s">
        <v>350</v>
      </c>
    </row>
    <row r="15" spans="1:9" ht="51">
      <c r="A15" s="185" t="s">
        <v>351</v>
      </c>
      <c r="B15" s="186" t="s">
        <v>352</v>
      </c>
      <c r="C15" s="187" t="s">
        <v>353</v>
      </c>
      <c r="D15" s="188" t="s">
        <v>354</v>
      </c>
      <c r="E15" s="188">
        <v>41428</v>
      </c>
      <c r="F15" s="192" t="s">
        <v>355</v>
      </c>
      <c r="G15" s="190" t="s">
        <v>514</v>
      </c>
      <c r="H15" s="191" t="s">
        <v>356</v>
      </c>
      <c r="I15" s="190" t="s">
        <v>271</v>
      </c>
    </row>
    <row r="16" spans="1:9">
      <c r="A16" s="185" t="s">
        <v>357</v>
      </c>
      <c r="B16" s="186"/>
      <c r="C16" s="187"/>
      <c r="D16" s="188"/>
      <c r="E16" s="188"/>
      <c r="F16" s="192"/>
      <c r="G16" s="190" t="s">
        <v>358</v>
      </c>
      <c r="H16" s="191"/>
      <c r="I16" s="190"/>
    </row>
    <row r="17" spans="1:9">
      <c r="A17" s="193" t="s">
        <v>359</v>
      </c>
      <c r="B17" s="194" t="s">
        <v>360</v>
      </c>
      <c r="C17" s="195" t="s">
        <v>361</v>
      </c>
      <c r="D17" s="196" t="s">
        <v>362</v>
      </c>
      <c r="E17" s="196">
        <v>70770</v>
      </c>
      <c r="F17" s="201" t="s">
        <v>363</v>
      </c>
      <c r="G17" s="190" t="s">
        <v>364</v>
      </c>
      <c r="H17" s="200" t="s">
        <v>365</v>
      </c>
      <c r="I17" s="190" t="s">
        <v>366</v>
      </c>
    </row>
    <row r="18" spans="1:9" ht="63.75">
      <c r="A18" s="185" t="s">
        <v>367</v>
      </c>
      <c r="B18" s="186" t="s">
        <v>368</v>
      </c>
      <c r="C18" s="187" t="s">
        <v>369</v>
      </c>
      <c r="D18" s="188" t="s">
        <v>370</v>
      </c>
      <c r="E18" s="188">
        <v>21021</v>
      </c>
      <c r="F18" s="192" t="s">
        <v>371</v>
      </c>
      <c r="G18" s="190" t="s">
        <v>372</v>
      </c>
      <c r="H18" s="191" t="s">
        <v>373</v>
      </c>
      <c r="I18" s="190" t="s">
        <v>374</v>
      </c>
    </row>
    <row r="19" spans="1:9" ht="38.25">
      <c r="A19" s="185" t="s">
        <v>375</v>
      </c>
      <c r="B19" s="186" t="s">
        <v>376</v>
      </c>
      <c r="C19" s="187" t="s">
        <v>377</v>
      </c>
      <c r="D19" s="188" t="s">
        <v>378</v>
      </c>
      <c r="E19" s="188">
        <v>70960</v>
      </c>
      <c r="F19" s="192" t="s">
        <v>379</v>
      </c>
      <c r="G19" s="190" t="s">
        <v>380</v>
      </c>
      <c r="H19" s="191" t="s">
        <v>293</v>
      </c>
      <c r="I19" s="190" t="s">
        <v>350</v>
      </c>
    </row>
    <row r="20" spans="1:9" ht="25.5">
      <c r="A20" s="185" t="s">
        <v>381</v>
      </c>
      <c r="B20" s="186" t="s">
        <v>382</v>
      </c>
      <c r="C20" s="187" t="s">
        <v>383</v>
      </c>
      <c r="D20" s="188" t="s">
        <v>384</v>
      </c>
      <c r="E20" s="188">
        <v>40538</v>
      </c>
      <c r="F20" s="192" t="s">
        <v>385</v>
      </c>
      <c r="G20" s="190" t="s">
        <v>386</v>
      </c>
      <c r="H20" s="191" t="s">
        <v>387</v>
      </c>
      <c r="I20" s="190" t="s">
        <v>271</v>
      </c>
    </row>
    <row r="21" spans="1:9" ht="25.5">
      <c r="A21" s="208" t="s">
        <v>388</v>
      </c>
      <c r="B21" s="209" t="s">
        <v>389</v>
      </c>
      <c r="C21" s="191" t="s">
        <v>390</v>
      </c>
      <c r="D21" s="191" t="s">
        <v>391</v>
      </c>
      <c r="E21" s="191">
        <v>40477</v>
      </c>
      <c r="F21" s="191" t="s">
        <v>392</v>
      </c>
      <c r="G21" s="210" t="s">
        <v>393</v>
      </c>
      <c r="H21" s="191" t="s">
        <v>394</v>
      </c>
      <c r="I21" s="210" t="s">
        <v>350</v>
      </c>
    </row>
    <row r="22" spans="1:9" ht="38.25">
      <c r="A22" s="208" t="s">
        <v>395</v>
      </c>
      <c r="B22" s="209" t="s">
        <v>396</v>
      </c>
      <c r="C22" s="191" t="s">
        <v>397</v>
      </c>
      <c r="D22" s="191" t="s">
        <v>398</v>
      </c>
      <c r="E22" s="191">
        <v>40541</v>
      </c>
      <c r="F22" s="191" t="s">
        <v>399</v>
      </c>
      <c r="G22" s="210" t="s">
        <v>400</v>
      </c>
      <c r="H22" s="191" t="s">
        <v>401</v>
      </c>
      <c r="I22" s="210" t="s">
        <v>374</v>
      </c>
    </row>
    <row r="23" spans="1:9" ht="25.5">
      <c r="A23" s="211" t="s">
        <v>402</v>
      </c>
      <c r="B23" s="212" t="s">
        <v>403</v>
      </c>
      <c r="C23" s="213" t="s">
        <v>404</v>
      </c>
      <c r="D23" s="213" t="s">
        <v>405</v>
      </c>
      <c r="E23" s="213">
        <v>41623</v>
      </c>
      <c r="F23" s="213" t="s">
        <v>406</v>
      </c>
      <c r="G23" s="210" t="s">
        <v>407</v>
      </c>
      <c r="H23" s="213" t="s">
        <v>408</v>
      </c>
      <c r="I23" s="210" t="s">
        <v>350</v>
      </c>
    </row>
    <row r="24" spans="1:9" ht="38.25">
      <c r="A24" s="193" t="s">
        <v>409</v>
      </c>
      <c r="B24" s="194" t="s">
        <v>410</v>
      </c>
      <c r="C24" s="195" t="s">
        <v>411</v>
      </c>
      <c r="D24" s="196" t="s">
        <v>412</v>
      </c>
      <c r="E24" s="196">
        <v>41433</v>
      </c>
      <c r="F24" s="201" t="s">
        <v>413</v>
      </c>
      <c r="G24" s="190" t="s">
        <v>414</v>
      </c>
      <c r="H24" s="200" t="s">
        <v>415</v>
      </c>
      <c r="I24" s="190" t="s">
        <v>374</v>
      </c>
    </row>
    <row r="25" spans="1:9" ht="25.5">
      <c r="A25" s="185" t="s">
        <v>416</v>
      </c>
      <c r="B25" s="186" t="s">
        <v>417</v>
      </c>
      <c r="C25" s="187" t="s">
        <v>418</v>
      </c>
      <c r="D25" s="188" t="s">
        <v>419</v>
      </c>
      <c r="E25" s="188">
        <v>41419</v>
      </c>
      <c r="F25" s="192" t="s">
        <v>420</v>
      </c>
      <c r="G25" s="190" t="s">
        <v>421</v>
      </c>
      <c r="H25" s="191" t="s">
        <v>422</v>
      </c>
      <c r="I25" s="190" t="s">
        <v>271</v>
      </c>
    </row>
    <row r="26" spans="1:9">
      <c r="A26" s="185" t="s">
        <v>423</v>
      </c>
      <c r="B26" s="186" t="s">
        <v>424</v>
      </c>
      <c r="C26" s="187" t="s">
        <v>425</v>
      </c>
      <c r="D26" s="188" t="s">
        <v>426</v>
      </c>
      <c r="E26" s="188">
        <v>41575</v>
      </c>
      <c r="F26" s="192" t="s">
        <v>427</v>
      </c>
      <c r="G26" s="190" t="s">
        <v>428</v>
      </c>
      <c r="H26" s="191" t="s">
        <v>429</v>
      </c>
      <c r="I26" s="190" t="s">
        <v>366</v>
      </c>
    </row>
    <row r="27" spans="1:9" ht="38.25">
      <c r="A27" s="185" t="s">
        <v>430</v>
      </c>
      <c r="B27" s="186" t="s">
        <v>431</v>
      </c>
      <c r="C27" s="187" t="s">
        <v>432</v>
      </c>
      <c r="D27" s="188" t="s">
        <v>433</v>
      </c>
      <c r="E27" s="188">
        <v>75461</v>
      </c>
      <c r="F27" s="192" t="s">
        <v>434</v>
      </c>
      <c r="G27" s="190" t="s">
        <v>435</v>
      </c>
      <c r="H27" s="191" t="s">
        <v>436</v>
      </c>
      <c r="I27" s="190" t="s">
        <v>286</v>
      </c>
    </row>
    <row r="28" spans="1:9" ht="25.5">
      <c r="A28" s="185" t="s">
        <v>437</v>
      </c>
      <c r="B28" s="186"/>
      <c r="C28" s="187"/>
      <c r="D28" s="188" t="s">
        <v>438</v>
      </c>
      <c r="E28" s="188"/>
      <c r="F28" s="192"/>
      <c r="G28" s="190" t="s">
        <v>380</v>
      </c>
      <c r="H28" s="191"/>
      <c r="I28" s="190"/>
    </row>
    <row r="29" spans="1:9" ht="38.25">
      <c r="A29" s="193" t="s">
        <v>439</v>
      </c>
      <c r="B29" s="194" t="s">
        <v>440</v>
      </c>
      <c r="C29" s="195" t="s">
        <v>441</v>
      </c>
      <c r="D29" s="196" t="s">
        <v>442</v>
      </c>
      <c r="E29" s="196">
        <v>40562</v>
      </c>
      <c r="F29" s="201" t="s">
        <v>443</v>
      </c>
      <c r="G29" s="190" t="s">
        <v>444</v>
      </c>
      <c r="H29" s="200" t="s">
        <v>445</v>
      </c>
      <c r="I29" s="190" t="s">
        <v>366</v>
      </c>
    </row>
    <row r="30" spans="1:9" ht="25.5">
      <c r="A30" s="193" t="s">
        <v>446</v>
      </c>
      <c r="B30" s="194" t="s">
        <v>447</v>
      </c>
      <c r="C30" s="195" t="s">
        <v>448</v>
      </c>
      <c r="D30" s="196" t="s">
        <v>449</v>
      </c>
      <c r="E30" s="196">
        <v>79882</v>
      </c>
      <c r="F30" s="201" t="s">
        <v>450</v>
      </c>
      <c r="G30" s="190" t="s">
        <v>451</v>
      </c>
      <c r="H30" s="200" t="s">
        <v>452</v>
      </c>
      <c r="I30" s="190" t="s">
        <v>271</v>
      </c>
    </row>
    <row r="31" spans="1:9" ht="25.5">
      <c r="A31" s="185" t="s">
        <v>453</v>
      </c>
      <c r="B31" s="186" t="s">
        <v>454</v>
      </c>
      <c r="C31" s="187" t="s">
        <v>455</v>
      </c>
      <c r="D31" s="188" t="s">
        <v>456</v>
      </c>
      <c r="E31" s="188">
        <v>41467</v>
      </c>
      <c r="F31" s="192" t="s">
        <v>457</v>
      </c>
      <c r="G31" s="190" t="s">
        <v>458</v>
      </c>
      <c r="H31" s="191" t="s">
        <v>459</v>
      </c>
      <c r="I31" s="190" t="s">
        <v>271</v>
      </c>
    </row>
    <row r="32" spans="1:9">
      <c r="A32" s="185" t="s">
        <v>460</v>
      </c>
      <c r="B32" s="186"/>
      <c r="C32" s="187"/>
      <c r="D32" s="188" t="s">
        <v>461</v>
      </c>
      <c r="E32" s="188"/>
      <c r="F32" s="192"/>
      <c r="G32" s="190" t="s">
        <v>462</v>
      </c>
      <c r="H32" s="191"/>
      <c r="I32" s="190" t="s">
        <v>271</v>
      </c>
    </row>
    <row r="33" spans="1:9" ht="25.5">
      <c r="A33" s="193" t="s">
        <v>463</v>
      </c>
      <c r="B33" s="194" t="s">
        <v>464</v>
      </c>
      <c r="C33" s="195" t="s">
        <v>465</v>
      </c>
      <c r="D33" s="196" t="s">
        <v>466</v>
      </c>
      <c r="E33" s="196">
        <v>88864</v>
      </c>
      <c r="F33" s="201" t="s">
        <v>467</v>
      </c>
      <c r="G33" s="190" t="s">
        <v>468</v>
      </c>
      <c r="H33" s="200" t="s">
        <v>469</v>
      </c>
      <c r="I33" s="190" t="s">
        <v>271</v>
      </c>
    </row>
    <row r="34" spans="1:9" ht="25.5">
      <c r="A34" s="193" t="s">
        <v>470</v>
      </c>
      <c r="B34" s="194" t="s">
        <v>471</v>
      </c>
      <c r="C34" s="195" t="s">
        <v>472</v>
      </c>
      <c r="D34" s="196" t="s">
        <v>473</v>
      </c>
      <c r="E34" s="196">
        <v>127333</v>
      </c>
      <c r="F34" s="201" t="s">
        <v>474</v>
      </c>
      <c r="G34" s="190" t="s">
        <v>475</v>
      </c>
      <c r="H34" s="200" t="s">
        <v>476</v>
      </c>
      <c r="I34" s="190" t="s">
        <v>374</v>
      </c>
    </row>
    <row r="35" spans="1:9" ht="25.5">
      <c r="A35" s="185" t="s">
        <v>477</v>
      </c>
      <c r="B35" s="186" t="s">
        <v>478</v>
      </c>
      <c r="C35" s="187" t="s">
        <v>479</v>
      </c>
      <c r="D35" s="188" t="s">
        <v>480</v>
      </c>
      <c r="E35" s="188">
        <v>42106</v>
      </c>
      <c r="F35" s="192" t="s">
        <v>481</v>
      </c>
      <c r="G35" s="190" t="s">
        <v>482</v>
      </c>
      <c r="H35" s="191" t="s">
        <v>483</v>
      </c>
      <c r="I35" s="190" t="s">
        <v>271</v>
      </c>
    </row>
    <row r="36" spans="1:9" ht="25.5">
      <c r="A36" s="185" t="s">
        <v>484</v>
      </c>
      <c r="B36" s="186" t="s">
        <v>485</v>
      </c>
      <c r="C36" s="187" t="s">
        <v>486</v>
      </c>
      <c r="D36" s="188" t="s">
        <v>487</v>
      </c>
      <c r="E36" s="188">
        <v>70270</v>
      </c>
      <c r="F36" s="189" t="s">
        <v>488</v>
      </c>
      <c r="G36" s="190" t="s">
        <v>489</v>
      </c>
      <c r="H36" s="191" t="s">
        <v>303</v>
      </c>
      <c r="I36" s="190" t="s">
        <v>333</v>
      </c>
    </row>
    <row r="37" spans="1:9" ht="25.5">
      <c r="A37" s="193" t="s">
        <v>490</v>
      </c>
      <c r="B37" s="194" t="s">
        <v>491</v>
      </c>
      <c r="C37" s="195" t="s">
        <v>492</v>
      </c>
      <c r="D37" s="196" t="s">
        <v>493</v>
      </c>
      <c r="E37" s="196" t="s">
        <v>494</v>
      </c>
      <c r="F37" s="201" t="s">
        <v>495</v>
      </c>
      <c r="G37" s="190" t="s">
        <v>496</v>
      </c>
      <c r="H37" s="200" t="s">
        <v>497</v>
      </c>
      <c r="I37" s="190"/>
    </row>
  </sheetData>
  <sheetProtection selectLockedCells="1"/>
  <phoneticPr fontId="7" type="noConversion"/>
  <hyperlinks>
    <hyperlink ref="G30" r:id="rId1"/>
    <hyperlink ref="G24" r:id="rId2"/>
    <hyperlink ref="G34" r:id="rId3"/>
    <hyperlink ref="G18" r:id="rId4"/>
    <hyperlink ref="G2" r:id="rId5"/>
    <hyperlink ref="G10" r:id="rId6"/>
    <hyperlink ref="G19" r:id="rId7"/>
    <hyperlink ref="G20" r:id="rId8"/>
    <hyperlink ref="G22" r:id="rId9"/>
    <hyperlink ref="G27" r:id="rId10"/>
    <hyperlink ref="G31" r:id="rId11"/>
    <hyperlink ref="G23" r:id="rId12"/>
    <hyperlink ref="G15" r:id="rId13"/>
    <hyperlink ref="G35" r:id="rId14"/>
    <hyperlink ref="G26" r:id="rId15"/>
    <hyperlink ref="G13" r:id="rId16"/>
    <hyperlink ref="G5" r:id="rId17"/>
    <hyperlink ref="G36" r:id="rId18"/>
    <hyperlink ref="G11" r:id="rId19"/>
    <hyperlink ref="G9" r:id="rId20"/>
    <hyperlink ref="G17" r:id="rId21"/>
    <hyperlink ref="G12" r:id="rId22"/>
    <hyperlink ref="G4" r:id="rId23"/>
    <hyperlink ref="G29" r:id="rId24"/>
    <hyperlink ref="G14" r:id="rId25"/>
    <hyperlink ref="G33" r:id="rId26"/>
    <hyperlink ref="G3" r:id="rId27"/>
    <hyperlink ref="G25" r:id="rId28"/>
    <hyperlink ref="G16" r:id="rId29"/>
    <hyperlink ref="G28" r:id="rId30"/>
    <hyperlink ref="G6" r:id="rId31"/>
    <hyperlink ref="G7" r:id="rId32"/>
    <hyperlink ref="G8" r:id="rId33"/>
    <hyperlink ref="G32" r:id="rId34"/>
  </hyperlinks>
  <pageMargins left="0.75" right="0.75" top="1" bottom="1" header="0.5" footer="0.5"/>
  <pageSetup paperSize="9" orientation="portrait" horizontalDpi="4294967294" r:id="rId3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80"/>
  <sheetViews>
    <sheetView zoomScale="80" zoomScaleNormal="80" workbookViewId="0">
      <selection activeCell="C13" sqref="C13"/>
    </sheetView>
  </sheetViews>
  <sheetFormatPr defaultRowHeight="12.75"/>
  <cols>
    <col min="1" max="1" width="7.7109375" style="103" customWidth="1"/>
    <col min="2" max="2" width="7.7109375" style="104" customWidth="1"/>
    <col min="3" max="3" width="7.7109375" style="103" customWidth="1"/>
    <col min="4" max="4" width="7.7109375" style="104" customWidth="1"/>
    <col min="5" max="5" width="7.7109375" style="103" customWidth="1"/>
    <col min="6" max="6" width="7.7109375" style="104" customWidth="1"/>
    <col min="7" max="7" width="7.7109375" style="103" customWidth="1"/>
    <col min="8" max="8" width="7.7109375" style="104" customWidth="1"/>
    <col min="9" max="9" width="7.7109375" style="102" customWidth="1"/>
    <col min="10" max="10" width="7.7109375" style="99" customWidth="1"/>
    <col min="11" max="11" width="7.7109375" style="102" customWidth="1"/>
    <col min="12" max="12" width="7.7109375" style="104" customWidth="1"/>
    <col min="13" max="13" width="7.7109375" style="103" customWidth="1"/>
    <col min="14" max="14" width="7.7109375" style="99" customWidth="1"/>
    <col min="15" max="15" width="7.7109375" style="102" customWidth="1"/>
    <col min="16" max="16" width="7.7109375" style="99" customWidth="1"/>
    <col min="17" max="17" width="7.7109375" style="102" customWidth="1"/>
    <col min="18" max="18" width="11.5703125" style="102" customWidth="1"/>
    <col min="19" max="19" width="13.7109375" style="6" customWidth="1"/>
    <col min="21" max="21" width="11.140625" customWidth="1"/>
    <col min="22" max="22" width="14.42578125" customWidth="1"/>
    <col min="23" max="23" width="15.85546875" customWidth="1"/>
    <col min="24" max="24" width="13.28515625" customWidth="1"/>
  </cols>
  <sheetData>
    <row r="1" spans="1:28" ht="24" customHeight="1">
      <c r="A1" s="95" t="s">
        <v>250</v>
      </c>
      <c r="B1" s="95" t="s">
        <v>110</v>
      </c>
      <c r="C1" s="95" t="s">
        <v>109</v>
      </c>
      <c r="D1" s="95" t="s">
        <v>108</v>
      </c>
      <c r="E1" s="95" t="s">
        <v>107</v>
      </c>
      <c r="F1" s="95" t="s">
        <v>106</v>
      </c>
      <c r="G1" s="95" t="s">
        <v>105</v>
      </c>
      <c r="H1" s="95" t="s">
        <v>139</v>
      </c>
      <c r="I1" s="95" t="s">
        <v>104</v>
      </c>
      <c r="J1" s="95" t="s">
        <v>103</v>
      </c>
      <c r="K1" s="95"/>
      <c r="L1" s="95" t="s">
        <v>130</v>
      </c>
      <c r="M1" s="95" t="s">
        <v>131</v>
      </c>
      <c r="N1" s="95" t="s">
        <v>135</v>
      </c>
      <c r="O1" s="95" t="s">
        <v>132</v>
      </c>
      <c r="P1" s="95" t="s">
        <v>134</v>
      </c>
      <c r="Q1" s="95" t="s">
        <v>133</v>
      </c>
      <c r="R1" s="96" t="s">
        <v>93</v>
      </c>
      <c r="S1" s="107" t="s">
        <v>94</v>
      </c>
      <c r="Y1" s="214"/>
      <c r="Z1" s="110"/>
      <c r="AA1" s="110"/>
      <c r="AB1" s="110"/>
    </row>
    <row r="2" spans="1:28">
      <c r="A2" s="97" t="s">
        <v>95</v>
      </c>
      <c r="B2" s="99" t="s">
        <v>95</v>
      </c>
      <c r="C2" s="97" t="s">
        <v>95</v>
      </c>
      <c r="D2" s="99" t="s">
        <v>95</v>
      </c>
      <c r="E2" s="97" t="s">
        <v>95</v>
      </c>
      <c r="F2" s="99" t="s">
        <v>95</v>
      </c>
      <c r="G2" s="97" t="s">
        <v>95</v>
      </c>
      <c r="H2" s="99" t="s">
        <v>95</v>
      </c>
      <c r="I2" s="97" t="s">
        <v>95</v>
      </c>
      <c r="J2" s="99" t="s">
        <v>95</v>
      </c>
      <c r="K2" s="97"/>
      <c r="L2" s="99" t="s">
        <v>95</v>
      </c>
      <c r="M2" s="97" t="s">
        <v>95</v>
      </c>
      <c r="N2" s="99" t="s">
        <v>95</v>
      </c>
      <c r="O2" s="97" t="s">
        <v>95</v>
      </c>
      <c r="P2" s="99" t="s">
        <v>95</v>
      </c>
      <c r="Q2" s="97" t="s">
        <v>95</v>
      </c>
      <c r="R2" s="97" t="s">
        <v>95</v>
      </c>
      <c r="S2" s="6">
        <v>2</v>
      </c>
      <c r="Y2" s="215" t="s">
        <v>151</v>
      </c>
      <c r="Z2" s="112"/>
      <c r="AA2" s="111"/>
      <c r="AB2" s="112"/>
    </row>
    <row r="3" spans="1:28">
      <c r="A3" s="97" t="s">
        <v>95</v>
      </c>
      <c r="B3" s="99" t="s">
        <v>95</v>
      </c>
      <c r="C3" s="97" t="s">
        <v>95</v>
      </c>
      <c r="D3" s="98" t="s">
        <v>95</v>
      </c>
      <c r="E3" s="97" t="s">
        <v>95</v>
      </c>
      <c r="F3" s="99" t="s">
        <v>95</v>
      </c>
      <c r="G3" s="97" t="s">
        <v>95</v>
      </c>
      <c r="H3" s="99" t="s">
        <v>95</v>
      </c>
      <c r="I3" s="97" t="s">
        <v>95</v>
      </c>
      <c r="J3" s="99" t="s">
        <v>95</v>
      </c>
      <c r="K3" s="97"/>
      <c r="L3" s="99" t="s">
        <v>95</v>
      </c>
      <c r="M3" s="97" t="s">
        <v>95</v>
      </c>
      <c r="N3" s="99" t="s">
        <v>95</v>
      </c>
      <c r="O3" s="97" t="s">
        <v>95</v>
      </c>
      <c r="P3" s="99" t="s">
        <v>95</v>
      </c>
      <c r="Q3" s="97" t="s">
        <v>95</v>
      </c>
      <c r="R3" s="97" t="s">
        <v>95</v>
      </c>
      <c r="S3" s="6">
        <v>3</v>
      </c>
      <c r="Y3" s="215" t="s">
        <v>152</v>
      </c>
      <c r="Z3" s="112"/>
      <c r="AA3" s="111"/>
      <c r="AB3" s="112"/>
    </row>
    <row r="4" spans="1:28">
      <c r="A4" s="97" t="s">
        <v>95</v>
      </c>
      <c r="B4" s="99" t="s">
        <v>95</v>
      </c>
      <c r="C4" s="97" t="s">
        <v>95</v>
      </c>
      <c r="D4" s="98" t="s">
        <v>95</v>
      </c>
      <c r="E4" s="97" t="s">
        <v>95</v>
      </c>
      <c r="F4" s="99" t="s">
        <v>95</v>
      </c>
      <c r="G4" s="97" t="s">
        <v>95</v>
      </c>
      <c r="H4" s="99" t="s">
        <v>95</v>
      </c>
      <c r="I4" s="97" t="s">
        <v>95</v>
      </c>
      <c r="J4" s="99" t="s">
        <v>95</v>
      </c>
      <c r="K4" s="97"/>
      <c r="L4" s="99" t="s">
        <v>95</v>
      </c>
      <c r="M4" s="97" t="s">
        <v>95</v>
      </c>
      <c r="N4" s="99" t="s">
        <v>95</v>
      </c>
      <c r="O4" s="97" t="s">
        <v>95</v>
      </c>
      <c r="P4" s="99" t="s">
        <v>95</v>
      </c>
      <c r="Q4" s="97" t="s">
        <v>95</v>
      </c>
      <c r="R4" s="97" t="s">
        <v>95</v>
      </c>
      <c r="S4" s="6">
        <v>4</v>
      </c>
      <c r="T4" s="109" t="s">
        <v>128</v>
      </c>
      <c r="V4" s="39" t="s">
        <v>22</v>
      </c>
      <c r="W4" s="113" t="s">
        <v>33</v>
      </c>
      <c r="Y4" s="215" t="s">
        <v>153</v>
      </c>
      <c r="Z4" s="112"/>
      <c r="AA4" s="111"/>
      <c r="AB4" s="112"/>
    </row>
    <row r="5" spans="1:28">
      <c r="A5" s="97" t="s">
        <v>95</v>
      </c>
      <c r="B5" s="99" t="s">
        <v>95</v>
      </c>
      <c r="C5" s="97" t="s">
        <v>95</v>
      </c>
      <c r="D5" s="98" t="s">
        <v>95</v>
      </c>
      <c r="E5" s="97" t="s">
        <v>95</v>
      </c>
      <c r="F5" s="99" t="s">
        <v>95</v>
      </c>
      <c r="G5" s="97" t="s">
        <v>95</v>
      </c>
      <c r="H5" s="176" t="s">
        <v>112</v>
      </c>
      <c r="I5" s="101" t="s">
        <v>112</v>
      </c>
      <c r="J5" s="176" t="s">
        <v>112</v>
      </c>
      <c r="K5" s="97"/>
      <c r="L5" s="99" t="s">
        <v>95</v>
      </c>
      <c r="M5" s="97" t="s">
        <v>95</v>
      </c>
      <c r="N5" s="99" t="s">
        <v>95</v>
      </c>
      <c r="O5" s="97" t="s">
        <v>95</v>
      </c>
      <c r="P5" s="99" t="s">
        <v>95</v>
      </c>
      <c r="Q5" s="97" t="s">
        <v>95</v>
      </c>
      <c r="R5" s="97" t="s">
        <v>95</v>
      </c>
      <c r="S5" s="6">
        <v>5</v>
      </c>
      <c r="T5" s="95"/>
      <c r="V5" s="42" t="s">
        <v>23</v>
      </c>
      <c r="W5" s="10" t="s">
        <v>83</v>
      </c>
      <c r="Y5" s="215" t="s">
        <v>154</v>
      </c>
      <c r="Z5" s="112"/>
      <c r="AA5" s="111"/>
      <c r="AB5" s="112"/>
    </row>
    <row r="6" spans="1:28">
      <c r="A6" s="97" t="s">
        <v>95</v>
      </c>
      <c r="B6" s="98" t="s">
        <v>95</v>
      </c>
      <c r="C6" s="97" t="s">
        <v>95</v>
      </c>
      <c r="D6" s="98" t="s">
        <v>95</v>
      </c>
      <c r="E6" s="97" t="s">
        <v>95</v>
      </c>
      <c r="F6" s="98" t="s">
        <v>95</v>
      </c>
      <c r="G6" s="97" t="s">
        <v>95</v>
      </c>
      <c r="H6" s="176" t="s">
        <v>112</v>
      </c>
      <c r="I6" s="101" t="s">
        <v>112</v>
      </c>
      <c r="J6" s="176" t="s">
        <v>112</v>
      </c>
      <c r="K6" s="97"/>
      <c r="L6" s="98" t="s">
        <v>95</v>
      </c>
      <c r="M6" s="97" t="s">
        <v>95</v>
      </c>
      <c r="N6" s="99" t="s">
        <v>95</v>
      </c>
      <c r="O6" s="97" t="s">
        <v>95</v>
      </c>
      <c r="P6" s="99" t="s">
        <v>95</v>
      </c>
      <c r="Q6" s="97" t="s">
        <v>95</v>
      </c>
      <c r="R6" s="97" t="s">
        <v>95</v>
      </c>
      <c r="S6" s="6">
        <v>6</v>
      </c>
      <c r="T6" s="95" t="s">
        <v>250</v>
      </c>
      <c r="V6" s="42" t="s">
        <v>24</v>
      </c>
      <c r="W6" s="10" t="s">
        <v>84</v>
      </c>
      <c r="Y6" s="215" t="s">
        <v>155</v>
      </c>
      <c r="Z6" s="112"/>
      <c r="AA6" s="111"/>
      <c r="AB6" s="112"/>
    </row>
    <row r="7" spans="1:28">
      <c r="A7" s="97" t="s">
        <v>95</v>
      </c>
      <c r="B7" s="99" t="s">
        <v>95</v>
      </c>
      <c r="C7" s="97" t="s">
        <v>95</v>
      </c>
      <c r="D7" s="105" t="s">
        <v>112</v>
      </c>
      <c r="E7" s="101" t="s">
        <v>112</v>
      </c>
      <c r="F7" s="105" t="s">
        <v>112</v>
      </c>
      <c r="G7" s="101" t="s">
        <v>112</v>
      </c>
      <c r="H7" s="105" t="s">
        <v>112</v>
      </c>
      <c r="I7" s="101" t="s">
        <v>112</v>
      </c>
      <c r="J7" s="105" t="s">
        <v>112</v>
      </c>
      <c r="K7" s="101"/>
      <c r="L7" s="105" t="s">
        <v>510</v>
      </c>
      <c r="M7" s="176" t="s">
        <v>510</v>
      </c>
      <c r="N7" s="176" t="s">
        <v>510</v>
      </c>
      <c r="O7" s="176" t="s">
        <v>510</v>
      </c>
      <c r="P7" s="176" t="s">
        <v>510</v>
      </c>
      <c r="Q7" s="176" t="s">
        <v>510</v>
      </c>
      <c r="R7" s="106" t="s">
        <v>112</v>
      </c>
      <c r="S7" s="6">
        <v>7</v>
      </c>
      <c r="T7" s="95" t="s">
        <v>110</v>
      </c>
      <c r="V7" s="42" t="s">
        <v>25</v>
      </c>
      <c r="W7" s="10" t="s">
        <v>50</v>
      </c>
      <c r="Y7" s="215" t="s">
        <v>156</v>
      </c>
      <c r="Z7" s="112"/>
      <c r="AA7" s="112"/>
      <c r="AB7" s="112"/>
    </row>
    <row r="8" spans="1:28">
      <c r="A8" s="97" t="s">
        <v>95</v>
      </c>
      <c r="B8" s="98" t="s">
        <v>95</v>
      </c>
      <c r="C8" s="97" t="s">
        <v>95</v>
      </c>
      <c r="D8" s="105" t="s">
        <v>112</v>
      </c>
      <c r="E8" s="101" t="s">
        <v>112</v>
      </c>
      <c r="F8" s="105" t="s">
        <v>112</v>
      </c>
      <c r="G8" s="101" t="s">
        <v>112</v>
      </c>
      <c r="H8" s="105" t="s">
        <v>112</v>
      </c>
      <c r="I8" s="101" t="s">
        <v>112</v>
      </c>
      <c r="J8" s="105" t="s">
        <v>112</v>
      </c>
      <c r="K8" s="101"/>
      <c r="L8" s="176" t="s">
        <v>510</v>
      </c>
      <c r="M8" s="176" t="s">
        <v>510</v>
      </c>
      <c r="N8" s="176" t="s">
        <v>510</v>
      </c>
      <c r="O8" s="176" t="s">
        <v>510</v>
      </c>
      <c r="P8" s="176" t="s">
        <v>510</v>
      </c>
      <c r="Q8" s="176" t="s">
        <v>510</v>
      </c>
      <c r="R8" s="106" t="s">
        <v>112</v>
      </c>
      <c r="S8" s="6">
        <v>8</v>
      </c>
      <c r="T8" s="95" t="s">
        <v>109</v>
      </c>
      <c r="V8" s="42" t="s">
        <v>26</v>
      </c>
      <c r="W8" s="10" t="s">
        <v>49</v>
      </c>
      <c r="Y8" s="215" t="s">
        <v>157</v>
      </c>
      <c r="Z8" s="112"/>
      <c r="AA8" s="112"/>
      <c r="AB8" s="112"/>
    </row>
    <row r="9" spans="1:28">
      <c r="A9" s="97" t="s">
        <v>95</v>
      </c>
      <c r="B9" s="98" t="s">
        <v>95</v>
      </c>
      <c r="C9" s="101" t="s">
        <v>113</v>
      </c>
      <c r="D9" s="105" t="s">
        <v>113</v>
      </c>
      <c r="E9" s="101" t="s">
        <v>113</v>
      </c>
      <c r="F9" s="105" t="s">
        <v>113</v>
      </c>
      <c r="G9" s="101" t="s">
        <v>113</v>
      </c>
      <c r="H9" s="105" t="s">
        <v>113</v>
      </c>
      <c r="I9" s="101" t="s">
        <v>113</v>
      </c>
      <c r="J9" s="105" t="s">
        <v>113</v>
      </c>
      <c r="K9" s="101"/>
      <c r="L9" s="176" t="s">
        <v>510</v>
      </c>
      <c r="M9" s="176" t="s">
        <v>510</v>
      </c>
      <c r="N9" s="176" t="s">
        <v>510</v>
      </c>
      <c r="O9" s="176" t="s">
        <v>510</v>
      </c>
      <c r="P9" s="176" t="s">
        <v>510</v>
      </c>
      <c r="Q9" s="176" t="s">
        <v>510</v>
      </c>
      <c r="R9" s="106" t="s">
        <v>113</v>
      </c>
      <c r="S9" s="6">
        <v>9</v>
      </c>
      <c r="T9" s="95" t="s">
        <v>108</v>
      </c>
      <c r="V9" s="42" t="s">
        <v>27</v>
      </c>
      <c r="W9" s="10" t="s">
        <v>63</v>
      </c>
      <c r="Y9" s="215" t="s">
        <v>158</v>
      </c>
      <c r="Z9" s="112"/>
      <c r="AA9" s="112"/>
      <c r="AB9" s="112"/>
    </row>
    <row r="10" spans="1:28">
      <c r="A10" s="97" t="s">
        <v>95</v>
      </c>
      <c r="B10" s="98" t="s">
        <v>95</v>
      </c>
      <c r="C10" s="101" t="s">
        <v>113</v>
      </c>
      <c r="D10" s="105" t="s">
        <v>113</v>
      </c>
      <c r="E10" s="101" t="s">
        <v>113</v>
      </c>
      <c r="F10" s="105" t="s">
        <v>113</v>
      </c>
      <c r="G10" s="101" t="s">
        <v>113</v>
      </c>
      <c r="H10" s="105" t="s">
        <v>113</v>
      </c>
      <c r="I10" s="101" t="s">
        <v>113</v>
      </c>
      <c r="J10" s="105" t="s">
        <v>113</v>
      </c>
      <c r="K10" s="101"/>
      <c r="L10" s="176" t="s">
        <v>510</v>
      </c>
      <c r="M10" s="176" t="s">
        <v>510</v>
      </c>
      <c r="N10" s="176" t="s">
        <v>510</v>
      </c>
      <c r="O10" s="176" t="s">
        <v>510</v>
      </c>
      <c r="P10" s="176" t="s">
        <v>510</v>
      </c>
      <c r="Q10" s="176" t="s">
        <v>510</v>
      </c>
      <c r="R10" s="106" t="s">
        <v>113</v>
      </c>
      <c r="S10" s="6">
        <v>10</v>
      </c>
      <c r="T10" s="95" t="s">
        <v>107</v>
      </c>
      <c r="V10" s="89" t="s">
        <v>46</v>
      </c>
      <c r="W10" s="10" t="s">
        <v>64</v>
      </c>
      <c r="Y10" s="215" t="s">
        <v>159</v>
      </c>
      <c r="Z10" s="112"/>
      <c r="AA10" s="112"/>
      <c r="AB10" s="112"/>
    </row>
    <row r="11" spans="1:28">
      <c r="A11" s="101" t="s">
        <v>127</v>
      </c>
      <c r="B11" s="105" t="s">
        <v>127</v>
      </c>
      <c r="C11" s="101" t="s">
        <v>114</v>
      </c>
      <c r="D11" s="105" t="s">
        <v>114</v>
      </c>
      <c r="E11" s="101" t="s">
        <v>114</v>
      </c>
      <c r="F11" s="105" t="s">
        <v>114</v>
      </c>
      <c r="G11" s="101" t="s">
        <v>114</v>
      </c>
      <c r="H11" s="105" t="s">
        <v>114</v>
      </c>
      <c r="I11" s="101" t="s">
        <v>114</v>
      </c>
      <c r="J11" s="105" t="s">
        <v>114</v>
      </c>
      <c r="K11" s="101"/>
      <c r="L11" s="176" t="s">
        <v>510</v>
      </c>
      <c r="M11" s="176" t="s">
        <v>510</v>
      </c>
      <c r="N11" s="176" t="s">
        <v>510</v>
      </c>
      <c r="O11" s="176" t="s">
        <v>510</v>
      </c>
      <c r="P11" s="176" t="s">
        <v>510</v>
      </c>
      <c r="Q11" s="176" t="s">
        <v>510</v>
      </c>
      <c r="R11" s="106" t="s">
        <v>114</v>
      </c>
      <c r="S11" s="6">
        <v>11</v>
      </c>
      <c r="T11" s="95" t="s">
        <v>106</v>
      </c>
      <c r="V11" s="89" t="s">
        <v>90</v>
      </c>
      <c r="W11" s="10" t="s">
        <v>65</v>
      </c>
      <c r="Y11" s="215" t="s">
        <v>160</v>
      </c>
      <c r="Z11" s="112"/>
      <c r="AA11" s="112"/>
      <c r="AB11" s="112"/>
    </row>
    <row r="12" spans="1:28">
      <c r="A12" s="101" t="s">
        <v>127</v>
      </c>
      <c r="B12" s="105" t="s">
        <v>127</v>
      </c>
      <c r="C12" s="101" t="s">
        <v>114</v>
      </c>
      <c r="D12" s="105" t="s">
        <v>114</v>
      </c>
      <c r="E12" s="101" t="s">
        <v>114</v>
      </c>
      <c r="F12" s="105" t="s">
        <v>114</v>
      </c>
      <c r="G12" s="101" t="s">
        <v>114</v>
      </c>
      <c r="H12" s="105" t="s">
        <v>114</v>
      </c>
      <c r="I12" s="101" t="s">
        <v>114</v>
      </c>
      <c r="J12" s="105" t="s">
        <v>114</v>
      </c>
      <c r="K12" s="101"/>
      <c r="L12" s="176" t="s">
        <v>510</v>
      </c>
      <c r="M12" s="176" t="s">
        <v>510</v>
      </c>
      <c r="N12" s="176" t="s">
        <v>510</v>
      </c>
      <c r="O12" s="176" t="s">
        <v>510</v>
      </c>
      <c r="P12" s="176" t="s">
        <v>510</v>
      </c>
      <c r="Q12" s="176" t="s">
        <v>510</v>
      </c>
      <c r="R12" s="106" t="s">
        <v>114</v>
      </c>
      <c r="S12" s="6">
        <v>12</v>
      </c>
      <c r="T12" s="95" t="s">
        <v>105</v>
      </c>
      <c r="V12" s="89" t="s">
        <v>89</v>
      </c>
      <c r="W12" s="10" t="s">
        <v>66</v>
      </c>
      <c r="Y12" s="215" t="s">
        <v>161</v>
      </c>
      <c r="Z12" s="112"/>
      <c r="AA12" s="112"/>
      <c r="AB12" s="112"/>
    </row>
    <row r="13" spans="1:28">
      <c r="A13" s="101" t="s">
        <v>127</v>
      </c>
      <c r="B13" s="105" t="s">
        <v>127</v>
      </c>
      <c r="C13" s="101" t="s">
        <v>115</v>
      </c>
      <c r="D13" s="105" t="s">
        <v>118</v>
      </c>
      <c r="E13" s="101" t="s">
        <v>118</v>
      </c>
      <c r="F13" s="105" t="s">
        <v>118</v>
      </c>
      <c r="G13" s="101" t="s">
        <v>118</v>
      </c>
      <c r="H13" s="105" t="s">
        <v>118</v>
      </c>
      <c r="I13" s="101" t="s">
        <v>118</v>
      </c>
      <c r="J13" s="105" t="s">
        <v>118</v>
      </c>
      <c r="K13" s="101"/>
      <c r="L13" s="176" t="s">
        <v>510</v>
      </c>
      <c r="M13" s="176" t="s">
        <v>510</v>
      </c>
      <c r="N13" s="176" t="s">
        <v>510</v>
      </c>
      <c r="O13" s="176" t="s">
        <v>510</v>
      </c>
      <c r="P13" s="176" t="s">
        <v>510</v>
      </c>
      <c r="Q13" s="176" t="s">
        <v>510</v>
      </c>
      <c r="R13" s="106" t="s">
        <v>115</v>
      </c>
      <c r="S13" s="6">
        <v>13</v>
      </c>
      <c r="T13" s="95" t="s">
        <v>139</v>
      </c>
      <c r="V13" s="45" t="s">
        <v>41</v>
      </c>
      <c r="W13" s="10" t="s">
        <v>67</v>
      </c>
      <c r="Y13" s="215" t="s">
        <v>162</v>
      </c>
      <c r="Z13" s="112"/>
      <c r="AA13" s="112"/>
      <c r="AB13" s="112"/>
    </row>
    <row r="14" spans="1:28">
      <c r="A14" s="101" t="s">
        <v>127</v>
      </c>
      <c r="B14" s="105" t="s">
        <v>127</v>
      </c>
      <c r="C14" s="101" t="s">
        <v>115</v>
      </c>
      <c r="D14" s="105" t="s">
        <v>118</v>
      </c>
      <c r="E14" s="101" t="s">
        <v>118</v>
      </c>
      <c r="F14" s="105" t="s">
        <v>118</v>
      </c>
      <c r="G14" s="101" t="s">
        <v>118</v>
      </c>
      <c r="H14" s="105" t="s">
        <v>118</v>
      </c>
      <c r="I14" s="101" t="s">
        <v>118</v>
      </c>
      <c r="J14" s="105" t="s">
        <v>118</v>
      </c>
      <c r="K14" s="101"/>
      <c r="L14" s="176" t="s">
        <v>510</v>
      </c>
      <c r="M14" s="176" t="s">
        <v>510</v>
      </c>
      <c r="N14" s="176" t="s">
        <v>510</v>
      </c>
      <c r="O14" s="176" t="s">
        <v>510</v>
      </c>
      <c r="P14" s="176" t="s">
        <v>510</v>
      </c>
      <c r="Q14" s="176" t="s">
        <v>510</v>
      </c>
      <c r="R14" s="106" t="s">
        <v>115</v>
      </c>
      <c r="S14" s="6">
        <v>14</v>
      </c>
      <c r="T14" s="95" t="s">
        <v>104</v>
      </c>
      <c r="V14" s="47" t="s">
        <v>46</v>
      </c>
      <c r="W14" s="10" t="s">
        <v>68</v>
      </c>
      <c r="Y14" s="215" t="s">
        <v>163</v>
      </c>
      <c r="Z14" s="112"/>
      <c r="AA14" s="112"/>
      <c r="AB14" s="112"/>
    </row>
    <row r="15" spans="1:28">
      <c r="A15" s="101" t="s">
        <v>116</v>
      </c>
      <c r="B15" s="105" t="s">
        <v>116</v>
      </c>
      <c r="C15" s="101" t="s">
        <v>117</v>
      </c>
      <c r="D15" s="105" t="s">
        <v>118</v>
      </c>
      <c r="E15" s="101" t="s">
        <v>118</v>
      </c>
      <c r="F15" s="105" t="s">
        <v>118</v>
      </c>
      <c r="G15" s="101" t="s">
        <v>118</v>
      </c>
      <c r="H15" s="105" t="s">
        <v>118</v>
      </c>
      <c r="I15" s="101" t="s">
        <v>118</v>
      </c>
      <c r="J15" s="105" t="s">
        <v>118</v>
      </c>
      <c r="K15" s="101"/>
      <c r="L15" s="105" t="s">
        <v>117</v>
      </c>
      <c r="M15" s="176" t="s">
        <v>117</v>
      </c>
      <c r="N15" s="176" t="s">
        <v>117</v>
      </c>
      <c r="O15" s="176" t="s">
        <v>117</v>
      </c>
      <c r="P15" s="176" t="s">
        <v>117</v>
      </c>
      <c r="Q15" s="176" t="s">
        <v>117</v>
      </c>
      <c r="R15" s="106" t="s">
        <v>116</v>
      </c>
      <c r="S15" s="6">
        <v>15</v>
      </c>
      <c r="T15" s="95" t="s">
        <v>103</v>
      </c>
      <c r="V15" s="47" t="s">
        <v>52</v>
      </c>
      <c r="W15" s="10" t="s">
        <v>69</v>
      </c>
      <c r="Y15" s="215" t="s">
        <v>164</v>
      </c>
      <c r="Z15" s="112"/>
      <c r="AA15" s="112"/>
      <c r="AB15" s="112"/>
    </row>
    <row r="16" spans="1:28">
      <c r="A16" s="101" t="s">
        <v>116</v>
      </c>
      <c r="B16" s="105" t="s">
        <v>116</v>
      </c>
      <c r="C16" s="101" t="s">
        <v>117</v>
      </c>
      <c r="D16" s="105" t="s">
        <v>118</v>
      </c>
      <c r="E16" s="101" t="s">
        <v>118</v>
      </c>
      <c r="F16" s="105" t="s">
        <v>118</v>
      </c>
      <c r="G16" s="101" t="s">
        <v>118</v>
      </c>
      <c r="H16" s="105" t="s">
        <v>118</v>
      </c>
      <c r="I16" s="101" t="s">
        <v>118</v>
      </c>
      <c r="J16" s="105" t="s">
        <v>118</v>
      </c>
      <c r="K16" s="101"/>
      <c r="L16" s="176" t="s">
        <v>117</v>
      </c>
      <c r="M16" s="176" t="s">
        <v>117</v>
      </c>
      <c r="N16" s="176" t="s">
        <v>117</v>
      </c>
      <c r="O16" s="176" t="s">
        <v>117</v>
      </c>
      <c r="P16" s="176" t="s">
        <v>117</v>
      </c>
      <c r="Q16" s="176" t="s">
        <v>117</v>
      </c>
      <c r="R16" s="106" t="s">
        <v>116</v>
      </c>
      <c r="S16" s="6">
        <v>16</v>
      </c>
      <c r="T16" s="95" t="s">
        <v>130</v>
      </c>
      <c r="V16" s="6"/>
      <c r="W16" s="10" t="s">
        <v>101</v>
      </c>
      <c r="Y16" s="215" t="s">
        <v>165</v>
      </c>
      <c r="Z16" s="112"/>
      <c r="AA16" s="112"/>
      <c r="AB16" s="112"/>
    </row>
    <row r="17" spans="1:28">
      <c r="A17" s="101" t="s">
        <v>111</v>
      </c>
      <c r="B17" s="105" t="s">
        <v>111</v>
      </c>
      <c r="C17" s="101" t="s">
        <v>117</v>
      </c>
      <c r="D17" s="105" t="s">
        <v>118</v>
      </c>
      <c r="E17" s="101" t="s">
        <v>118</v>
      </c>
      <c r="F17" s="105" t="s">
        <v>118</v>
      </c>
      <c r="G17" s="101" t="s">
        <v>118</v>
      </c>
      <c r="H17" s="105" t="s">
        <v>118</v>
      </c>
      <c r="I17" s="101" t="s">
        <v>118</v>
      </c>
      <c r="J17" s="105" t="s">
        <v>118</v>
      </c>
      <c r="K17" s="101"/>
      <c r="L17" s="176" t="s">
        <v>117</v>
      </c>
      <c r="M17" s="176" t="s">
        <v>117</v>
      </c>
      <c r="N17" s="176" t="s">
        <v>117</v>
      </c>
      <c r="O17" s="176" t="s">
        <v>117</v>
      </c>
      <c r="P17" s="176" t="s">
        <v>117</v>
      </c>
      <c r="Q17" s="176" t="s">
        <v>117</v>
      </c>
      <c r="R17" s="106" t="s">
        <v>116</v>
      </c>
      <c r="S17" s="6">
        <v>17</v>
      </c>
      <c r="T17" s="95" t="s">
        <v>131</v>
      </c>
      <c r="V17" s="6"/>
      <c r="W17" s="8"/>
      <c r="Y17" s="215" t="s">
        <v>166</v>
      </c>
      <c r="Z17" s="112"/>
      <c r="AA17" s="112"/>
      <c r="AB17" s="112"/>
    </row>
    <row r="18" spans="1:28">
      <c r="A18" s="101" t="s">
        <v>111</v>
      </c>
      <c r="B18" s="105" t="s">
        <v>111</v>
      </c>
      <c r="C18" s="101" t="s">
        <v>117</v>
      </c>
      <c r="D18" s="105" t="s">
        <v>118</v>
      </c>
      <c r="E18" s="101" t="s">
        <v>118</v>
      </c>
      <c r="F18" s="105" t="s">
        <v>118</v>
      </c>
      <c r="G18" s="101" t="s">
        <v>118</v>
      </c>
      <c r="H18" s="105" t="s">
        <v>118</v>
      </c>
      <c r="I18" s="101" t="s">
        <v>118</v>
      </c>
      <c r="J18" s="105" t="s">
        <v>118</v>
      </c>
      <c r="K18" s="101"/>
      <c r="L18" s="176" t="s">
        <v>117</v>
      </c>
      <c r="M18" s="176" t="s">
        <v>117</v>
      </c>
      <c r="N18" s="176" t="s">
        <v>117</v>
      </c>
      <c r="O18" s="176" t="s">
        <v>117</v>
      </c>
      <c r="P18" s="176" t="s">
        <v>117</v>
      </c>
      <c r="Q18" s="176" t="s">
        <v>117</v>
      </c>
      <c r="R18" s="106" t="s">
        <v>111</v>
      </c>
      <c r="S18" s="6">
        <v>18</v>
      </c>
      <c r="T18" s="95" t="s">
        <v>135</v>
      </c>
      <c r="V18" s="38"/>
      <c r="W18" s="8"/>
      <c r="Y18" s="215" t="s">
        <v>167</v>
      </c>
      <c r="Z18" s="112"/>
      <c r="AA18" s="112"/>
      <c r="AB18" s="112"/>
    </row>
    <row r="19" spans="1:28">
      <c r="A19" s="101" t="s">
        <v>111</v>
      </c>
      <c r="B19" s="105" t="s">
        <v>111</v>
      </c>
      <c r="C19" s="101" t="s">
        <v>117</v>
      </c>
      <c r="D19" s="105" t="s">
        <v>118</v>
      </c>
      <c r="E19" s="101" t="s">
        <v>118</v>
      </c>
      <c r="F19" s="105" t="s">
        <v>118</v>
      </c>
      <c r="G19" s="101" t="s">
        <v>118</v>
      </c>
      <c r="H19" s="105" t="s">
        <v>118</v>
      </c>
      <c r="I19" s="101" t="s">
        <v>118</v>
      </c>
      <c r="J19" s="105" t="s">
        <v>118</v>
      </c>
      <c r="K19" s="101"/>
      <c r="L19" s="176" t="s">
        <v>117</v>
      </c>
      <c r="M19" s="176" t="s">
        <v>117</v>
      </c>
      <c r="N19" s="176" t="s">
        <v>117</v>
      </c>
      <c r="O19" s="176" t="s">
        <v>117</v>
      </c>
      <c r="P19" s="176" t="s">
        <v>117</v>
      </c>
      <c r="Q19" s="176" t="s">
        <v>117</v>
      </c>
      <c r="R19" s="106" t="s">
        <v>111</v>
      </c>
      <c r="S19" s="6">
        <v>19</v>
      </c>
      <c r="T19" s="95" t="s">
        <v>132</v>
      </c>
      <c r="U19" s="40" t="s">
        <v>28</v>
      </c>
      <c r="V19" s="46" t="s">
        <v>34</v>
      </c>
      <c r="Y19" s="215" t="s">
        <v>168</v>
      </c>
      <c r="Z19" s="112"/>
      <c r="AA19" s="112"/>
      <c r="AB19" s="112"/>
    </row>
    <row r="20" spans="1:28">
      <c r="A20" s="101" t="s">
        <v>111</v>
      </c>
      <c r="B20" s="105" t="s">
        <v>111</v>
      </c>
      <c r="C20" s="101" t="s">
        <v>117</v>
      </c>
      <c r="D20" s="105" t="s">
        <v>118</v>
      </c>
      <c r="E20" s="101" t="s">
        <v>118</v>
      </c>
      <c r="F20" s="105" t="s">
        <v>118</v>
      </c>
      <c r="G20" s="101" t="s">
        <v>118</v>
      </c>
      <c r="H20" s="105" t="s">
        <v>118</v>
      </c>
      <c r="I20" s="101" t="s">
        <v>118</v>
      </c>
      <c r="J20" s="105" t="s">
        <v>118</v>
      </c>
      <c r="K20" s="101"/>
      <c r="L20" s="176" t="s">
        <v>117</v>
      </c>
      <c r="M20" s="176" t="s">
        <v>117</v>
      </c>
      <c r="N20" s="176" t="s">
        <v>117</v>
      </c>
      <c r="O20" s="176" t="s">
        <v>117</v>
      </c>
      <c r="P20" s="176" t="s">
        <v>117</v>
      </c>
      <c r="Q20" s="176" t="s">
        <v>117</v>
      </c>
      <c r="R20" s="106" t="s">
        <v>111</v>
      </c>
      <c r="S20" s="6">
        <v>20</v>
      </c>
      <c r="T20" s="95" t="s">
        <v>134</v>
      </c>
      <c r="U20" s="43" t="s">
        <v>29</v>
      </c>
      <c r="V20" s="48" t="s">
        <v>35</v>
      </c>
      <c r="Y20" s="215" t="s">
        <v>169</v>
      </c>
      <c r="Z20" s="112"/>
      <c r="AA20" s="112"/>
      <c r="AB20" s="112"/>
    </row>
    <row r="21" spans="1:28">
      <c r="A21" s="101" t="s">
        <v>111</v>
      </c>
      <c r="B21" s="105" t="s">
        <v>111</v>
      </c>
      <c r="C21" s="101" t="s">
        <v>117</v>
      </c>
      <c r="D21" s="105" t="s">
        <v>118</v>
      </c>
      <c r="E21" s="101" t="s">
        <v>118</v>
      </c>
      <c r="F21" s="105" t="s">
        <v>118</v>
      </c>
      <c r="G21" s="101" t="s">
        <v>118</v>
      </c>
      <c r="H21" s="105" t="s">
        <v>118</v>
      </c>
      <c r="I21" s="101" t="s">
        <v>118</v>
      </c>
      <c r="J21" s="105" t="s">
        <v>118</v>
      </c>
      <c r="K21" s="101"/>
      <c r="L21" s="176" t="s">
        <v>117</v>
      </c>
      <c r="M21" s="176" t="s">
        <v>117</v>
      </c>
      <c r="N21" s="176" t="s">
        <v>117</v>
      </c>
      <c r="O21" s="176" t="s">
        <v>117</v>
      </c>
      <c r="P21" s="176" t="s">
        <v>117</v>
      </c>
      <c r="Q21" s="176" t="s">
        <v>117</v>
      </c>
      <c r="R21" s="106" t="s">
        <v>111</v>
      </c>
      <c r="S21" s="6">
        <v>21</v>
      </c>
      <c r="T21" s="95" t="s">
        <v>133</v>
      </c>
      <c r="U21" s="43" t="s">
        <v>30</v>
      </c>
      <c r="V21" s="48" t="s">
        <v>20</v>
      </c>
      <c r="Y21" s="215" t="s">
        <v>170</v>
      </c>
      <c r="Z21" s="112"/>
      <c r="AA21" s="112"/>
      <c r="AB21" s="112"/>
    </row>
    <row r="22" spans="1:28">
      <c r="A22" s="101" t="s">
        <v>111</v>
      </c>
      <c r="B22" s="105" t="s">
        <v>111</v>
      </c>
      <c r="C22" s="101" t="s">
        <v>117</v>
      </c>
      <c r="D22" s="105" t="s">
        <v>118</v>
      </c>
      <c r="E22" s="101" t="s">
        <v>118</v>
      </c>
      <c r="F22" s="105" t="s">
        <v>118</v>
      </c>
      <c r="G22" s="101" t="s">
        <v>118</v>
      </c>
      <c r="H22" s="105" t="s">
        <v>118</v>
      </c>
      <c r="I22" s="101" t="s">
        <v>118</v>
      </c>
      <c r="J22" s="105" t="s">
        <v>118</v>
      </c>
      <c r="K22" s="101"/>
      <c r="L22" s="176" t="s">
        <v>117</v>
      </c>
      <c r="M22" s="176" t="s">
        <v>117</v>
      </c>
      <c r="N22" s="176" t="s">
        <v>117</v>
      </c>
      <c r="O22" s="176" t="s">
        <v>117</v>
      </c>
      <c r="P22" s="176" t="s">
        <v>117</v>
      </c>
      <c r="Q22" s="176" t="s">
        <v>117</v>
      </c>
      <c r="R22" s="106" t="s">
        <v>111</v>
      </c>
      <c r="S22" s="6">
        <v>22</v>
      </c>
      <c r="U22" s="43" t="s">
        <v>31</v>
      </c>
      <c r="V22" s="48" t="s">
        <v>36</v>
      </c>
      <c r="Y22" s="215" t="s">
        <v>171</v>
      </c>
      <c r="Z22" s="112"/>
      <c r="AA22" s="112"/>
      <c r="AB22" s="112"/>
    </row>
    <row r="23" spans="1:28">
      <c r="A23" s="101" t="s">
        <v>111</v>
      </c>
      <c r="B23" s="105" t="s">
        <v>111</v>
      </c>
      <c r="C23" s="101" t="s">
        <v>117</v>
      </c>
      <c r="D23" s="105" t="s">
        <v>118</v>
      </c>
      <c r="E23" s="101" t="s">
        <v>118</v>
      </c>
      <c r="F23" s="105" t="s">
        <v>118</v>
      </c>
      <c r="G23" s="101" t="s">
        <v>118</v>
      </c>
      <c r="H23" s="105" t="s">
        <v>118</v>
      </c>
      <c r="I23" s="101" t="s">
        <v>118</v>
      </c>
      <c r="J23" s="105" t="s">
        <v>118</v>
      </c>
      <c r="K23" s="101"/>
      <c r="L23" s="176" t="s">
        <v>117</v>
      </c>
      <c r="M23" s="176" t="s">
        <v>117</v>
      </c>
      <c r="N23" s="176" t="s">
        <v>117</v>
      </c>
      <c r="O23" s="176" t="s">
        <v>117</v>
      </c>
      <c r="P23" s="176" t="s">
        <v>117</v>
      </c>
      <c r="Q23" s="176" t="s">
        <v>117</v>
      </c>
      <c r="R23" s="106" t="s">
        <v>111</v>
      </c>
      <c r="S23" s="6">
        <v>23</v>
      </c>
      <c r="U23" s="49"/>
      <c r="V23" s="48" t="s">
        <v>37</v>
      </c>
      <c r="Y23" s="215" t="s">
        <v>172</v>
      </c>
      <c r="Z23" s="112"/>
      <c r="AA23" s="112"/>
      <c r="AB23" s="112"/>
    </row>
    <row r="24" spans="1:28">
      <c r="A24" s="101" t="s">
        <v>111</v>
      </c>
      <c r="B24" s="105" t="s">
        <v>111</v>
      </c>
      <c r="C24" s="101" t="s">
        <v>117</v>
      </c>
      <c r="D24" s="105" t="s">
        <v>118</v>
      </c>
      <c r="E24" s="101" t="s">
        <v>118</v>
      </c>
      <c r="F24" s="105" t="s">
        <v>118</v>
      </c>
      <c r="G24" s="101" t="s">
        <v>118</v>
      </c>
      <c r="H24" s="105" t="s">
        <v>118</v>
      </c>
      <c r="I24" s="101" t="s">
        <v>118</v>
      </c>
      <c r="J24" s="105" t="s">
        <v>118</v>
      </c>
      <c r="K24" s="101"/>
      <c r="L24" s="176" t="s">
        <v>117</v>
      </c>
      <c r="M24" s="176" t="s">
        <v>117</v>
      </c>
      <c r="N24" s="176" t="s">
        <v>117</v>
      </c>
      <c r="O24" s="176" t="s">
        <v>117</v>
      </c>
      <c r="P24" s="176" t="s">
        <v>117</v>
      </c>
      <c r="Q24" s="176" t="s">
        <v>117</v>
      </c>
      <c r="R24" s="106" t="s">
        <v>111</v>
      </c>
      <c r="S24" s="6">
        <v>24</v>
      </c>
      <c r="U24" s="41" t="s">
        <v>32</v>
      </c>
      <c r="V24" s="48" t="s">
        <v>38</v>
      </c>
      <c r="Y24" s="215" t="s">
        <v>173</v>
      </c>
      <c r="Z24" s="112"/>
      <c r="AA24" s="112"/>
      <c r="AB24" s="112"/>
    </row>
    <row r="25" spans="1:28">
      <c r="A25" s="101" t="s">
        <v>111</v>
      </c>
      <c r="B25" s="105" t="s">
        <v>111</v>
      </c>
      <c r="C25" s="101" t="s">
        <v>117</v>
      </c>
      <c r="D25" s="105" t="s">
        <v>118</v>
      </c>
      <c r="E25" s="101" t="s">
        <v>118</v>
      </c>
      <c r="F25" s="105" t="s">
        <v>118</v>
      </c>
      <c r="G25" s="101" t="s">
        <v>118</v>
      </c>
      <c r="H25" s="105" t="s">
        <v>118</v>
      </c>
      <c r="I25" s="101" t="s">
        <v>118</v>
      </c>
      <c r="J25" s="105" t="s">
        <v>118</v>
      </c>
      <c r="K25" s="101"/>
      <c r="L25" s="176" t="s">
        <v>117</v>
      </c>
      <c r="M25" s="176" t="s">
        <v>117</v>
      </c>
      <c r="N25" s="176" t="s">
        <v>117</v>
      </c>
      <c r="O25" s="176" t="s">
        <v>117</v>
      </c>
      <c r="P25" s="176" t="s">
        <v>117</v>
      </c>
      <c r="Q25" s="176" t="s">
        <v>117</v>
      </c>
      <c r="R25" s="106" t="s">
        <v>111</v>
      </c>
      <c r="S25" s="6">
        <v>25</v>
      </c>
      <c r="U25" s="44" t="s">
        <v>31</v>
      </c>
      <c r="V25" s="48" t="s">
        <v>39</v>
      </c>
      <c r="Y25" s="215" t="s">
        <v>174</v>
      </c>
      <c r="Z25" s="112"/>
      <c r="AA25" s="112"/>
      <c r="AB25" s="112"/>
    </row>
    <row r="26" spans="1:28">
      <c r="A26" s="101" t="s">
        <v>111</v>
      </c>
      <c r="B26" s="105" t="s">
        <v>111</v>
      </c>
      <c r="C26" s="101" t="s">
        <v>117</v>
      </c>
      <c r="D26" s="105" t="s">
        <v>118</v>
      </c>
      <c r="E26" s="101" t="s">
        <v>118</v>
      </c>
      <c r="F26" s="105" t="s">
        <v>118</v>
      </c>
      <c r="G26" s="101" t="s">
        <v>118</v>
      </c>
      <c r="H26" s="105" t="s">
        <v>118</v>
      </c>
      <c r="I26" s="101" t="s">
        <v>118</v>
      </c>
      <c r="J26" s="105" t="s">
        <v>118</v>
      </c>
      <c r="K26" s="101"/>
      <c r="L26" s="176" t="s">
        <v>117</v>
      </c>
      <c r="M26" s="176" t="s">
        <v>117</v>
      </c>
      <c r="N26" s="176" t="s">
        <v>117</v>
      </c>
      <c r="O26" s="176" t="s">
        <v>117</v>
      </c>
      <c r="P26" s="176" t="s">
        <v>117</v>
      </c>
      <c r="Q26" s="176" t="s">
        <v>117</v>
      </c>
      <c r="R26" s="106" t="s">
        <v>111</v>
      </c>
      <c r="S26" s="6">
        <v>26</v>
      </c>
      <c r="U26" s="44" t="s">
        <v>30</v>
      </c>
      <c r="V26" s="48" t="s">
        <v>40</v>
      </c>
      <c r="Y26" s="215" t="s">
        <v>175</v>
      </c>
      <c r="Z26" s="112"/>
      <c r="AA26" s="112"/>
      <c r="AB26" s="112"/>
    </row>
    <row r="27" spans="1:28">
      <c r="A27" s="101" t="s">
        <v>111</v>
      </c>
      <c r="B27" s="105" t="s">
        <v>111</v>
      </c>
      <c r="C27" s="101" t="s">
        <v>117</v>
      </c>
      <c r="D27" s="105" t="s">
        <v>118</v>
      </c>
      <c r="E27" s="101" t="s">
        <v>118</v>
      </c>
      <c r="F27" s="105" t="s">
        <v>118</v>
      </c>
      <c r="G27" s="101" t="s">
        <v>118</v>
      </c>
      <c r="H27" s="105" t="s">
        <v>118</v>
      </c>
      <c r="I27" s="101" t="s">
        <v>118</v>
      </c>
      <c r="J27" s="105" t="s">
        <v>118</v>
      </c>
      <c r="K27" s="101"/>
      <c r="L27" s="176" t="s">
        <v>117</v>
      </c>
      <c r="M27" s="176" t="s">
        <v>117</v>
      </c>
      <c r="N27" s="176" t="s">
        <v>117</v>
      </c>
      <c r="O27" s="176" t="s">
        <v>117</v>
      </c>
      <c r="P27" s="176" t="s">
        <v>117</v>
      </c>
      <c r="Q27" s="176" t="s">
        <v>117</v>
      </c>
      <c r="R27" s="106" t="s">
        <v>111</v>
      </c>
      <c r="S27" s="6">
        <v>27</v>
      </c>
      <c r="V27" s="48" t="s">
        <v>101</v>
      </c>
      <c r="Y27" s="215" t="s">
        <v>176</v>
      </c>
      <c r="Z27" s="112"/>
      <c r="AA27" s="112"/>
      <c r="AB27" s="112"/>
    </row>
    <row r="28" spans="1:28">
      <c r="A28" s="101" t="s">
        <v>111</v>
      </c>
      <c r="B28" s="105" t="s">
        <v>111</v>
      </c>
      <c r="C28" s="101" t="s">
        <v>117</v>
      </c>
      <c r="D28" s="105" t="s">
        <v>118</v>
      </c>
      <c r="E28" s="101" t="s">
        <v>118</v>
      </c>
      <c r="F28" s="105" t="s">
        <v>118</v>
      </c>
      <c r="G28" s="101" t="s">
        <v>118</v>
      </c>
      <c r="H28" s="105" t="s">
        <v>118</v>
      </c>
      <c r="I28" s="101" t="s">
        <v>118</v>
      </c>
      <c r="J28" s="105" t="s">
        <v>118</v>
      </c>
      <c r="K28" s="101"/>
      <c r="L28" s="176" t="s">
        <v>117</v>
      </c>
      <c r="M28" s="176" t="s">
        <v>117</v>
      </c>
      <c r="N28" s="176" t="s">
        <v>117</v>
      </c>
      <c r="O28" s="176" t="s">
        <v>117</v>
      </c>
      <c r="P28" s="176" t="s">
        <v>117</v>
      </c>
      <c r="Q28" s="176" t="s">
        <v>117</v>
      </c>
      <c r="R28" s="106" t="s">
        <v>111</v>
      </c>
      <c r="S28" s="6">
        <v>28</v>
      </c>
      <c r="Y28" s="215" t="s">
        <v>177</v>
      </c>
      <c r="Z28" s="112"/>
      <c r="AA28" s="112"/>
      <c r="AB28" s="112"/>
    </row>
    <row r="29" spans="1:28">
      <c r="A29" s="101" t="s">
        <v>111</v>
      </c>
      <c r="B29" s="105" t="s">
        <v>111</v>
      </c>
      <c r="C29" s="101" t="s">
        <v>117</v>
      </c>
      <c r="D29" s="105" t="s">
        <v>118</v>
      </c>
      <c r="E29" s="101" t="s">
        <v>118</v>
      </c>
      <c r="F29" s="105" t="s">
        <v>118</v>
      </c>
      <c r="G29" s="101" t="s">
        <v>118</v>
      </c>
      <c r="H29" s="105" t="s">
        <v>118</v>
      </c>
      <c r="I29" s="101" t="s">
        <v>118</v>
      </c>
      <c r="J29" s="105" t="s">
        <v>118</v>
      </c>
      <c r="K29" s="101"/>
      <c r="L29" s="176" t="s">
        <v>117</v>
      </c>
      <c r="M29" s="176" t="s">
        <v>117</v>
      </c>
      <c r="N29" s="176" t="s">
        <v>117</v>
      </c>
      <c r="O29" s="176" t="s">
        <v>117</v>
      </c>
      <c r="P29" s="176" t="s">
        <v>117</v>
      </c>
      <c r="Q29" s="176" t="s">
        <v>117</v>
      </c>
      <c r="R29" s="106" t="s">
        <v>111</v>
      </c>
      <c r="S29" s="6">
        <v>29</v>
      </c>
      <c r="Y29" s="215" t="s">
        <v>178</v>
      </c>
      <c r="Z29" s="112"/>
      <c r="AA29" s="112"/>
      <c r="AB29" s="112"/>
    </row>
    <row r="30" spans="1:28">
      <c r="A30" s="101" t="s">
        <v>111</v>
      </c>
      <c r="B30" s="105" t="s">
        <v>111</v>
      </c>
      <c r="C30" s="101" t="s">
        <v>117</v>
      </c>
      <c r="D30" s="105" t="s">
        <v>118</v>
      </c>
      <c r="E30" s="101" t="s">
        <v>118</v>
      </c>
      <c r="F30" s="105" t="s">
        <v>118</v>
      </c>
      <c r="G30" s="101" t="s">
        <v>118</v>
      </c>
      <c r="H30" s="105" t="s">
        <v>118</v>
      </c>
      <c r="I30" s="101" t="s">
        <v>118</v>
      </c>
      <c r="J30" s="105" t="s">
        <v>118</v>
      </c>
      <c r="K30" s="101"/>
      <c r="L30" s="176" t="s">
        <v>117</v>
      </c>
      <c r="M30" s="176" t="s">
        <v>117</v>
      </c>
      <c r="N30" s="176" t="s">
        <v>117</v>
      </c>
      <c r="O30" s="176" t="s">
        <v>117</v>
      </c>
      <c r="P30" s="176" t="s">
        <v>117</v>
      </c>
      <c r="Q30" s="176" t="s">
        <v>117</v>
      </c>
      <c r="R30" s="106" t="s">
        <v>111</v>
      </c>
      <c r="S30" s="6">
        <v>30</v>
      </c>
      <c r="Y30" s="215" t="s">
        <v>179</v>
      </c>
      <c r="Z30" s="112"/>
      <c r="AA30" s="112"/>
      <c r="AB30" s="112"/>
    </row>
    <row r="31" spans="1:28">
      <c r="A31" s="101" t="s">
        <v>111</v>
      </c>
      <c r="B31" s="105" t="s">
        <v>111</v>
      </c>
      <c r="C31" s="101" t="s">
        <v>117</v>
      </c>
      <c r="D31" s="105" t="s">
        <v>118</v>
      </c>
      <c r="E31" s="101" t="s">
        <v>118</v>
      </c>
      <c r="F31" s="105" t="s">
        <v>118</v>
      </c>
      <c r="G31" s="101" t="s">
        <v>118</v>
      </c>
      <c r="H31" s="105" t="s">
        <v>118</v>
      </c>
      <c r="I31" s="101" t="s">
        <v>118</v>
      </c>
      <c r="J31" s="105" t="s">
        <v>118</v>
      </c>
      <c r="K31" s="101"/>
      <c r="L31" s="176" t="s">
        <v>117</v>
      </c>
      <c r="M31" s="176" t="s">
        <v>117</v>
      </c>
      <c r="N31" s="176" t="s">
        <v>117</v>
      </c>
      <c r="O31" s="176" t="s">
        <v>117</v>
      </c>
      <c r="P31" s="176" t="s">
        <v>117</v>
      </c>
      <c r="Q31" s="176" t="s">
        <v>117</v>
      </c>
      <c r="R31" s="106" t="s">
        <v>111</v>
      </c>
      <c r="S31" s="6">
        <v>31</v>
      </c>
      <c r="Y31" s="215" t="s">
        <v>180</v>
      </c>
      <c r="Z31" s="112"/>
      <c r="AA31" s="112"/>
      <c r="AB31" s="112"/>
    </row>
    <row r="32" spans="1:28">
      <c r="A32" s="101" t="s">
        <v>111</v>
      </c>
      <c r="B32" s="105" t="s">
        <v>111</v>
      </c>
      <c r="C32" s="101" t="s">
        <v>117</v>
      </c>
      <c r="D32" s="105" t="s">
        <v>118</v>
      </c>
      <c r="E32" s="101" t="s">
        <v>118</v>
      </c>
      <c r="F32" s="105" t="s">
        <v>118</v>
      </c>
      <c r="G32" s="101" t="s">
        <v>118</v>
      </c>
      <c r="H32" s="105" t="s">
        <v>118</v>
      </c>
      <c r="I32" s="101" t="s">
        <v>118</v>
      </c>
      <c r="J32" s="105" t="s">
        <v>118</v>
      </c>
      <c r="K32" s="101"/>
      <c r="L32" s="176" t="s">
        <v>117</v>
      </c>
      <c r="M32" s="176" t="s">
        <v>117</v>
      </c>
      <c r="N32" s="176" t="s">
        <v>117</v>
      </c>
      <c r="O32" s="176" t="s">
        <v>117</v>
      </c>
      <c r="P32" s="176" t="s">
        <v>117</v>
      </c>
      <c r="Q32" s="176" t="s">
        <v>117</v>
      </c>
      <c r="R32" s="106" t="s">
        <v>111</v>
      </c>
      <c r="S32" s="6">
        <v>32</v>
      </c>
      <c r="Y32" s="215" t="s">
        <v>181</v>
      </c>
      <c r="Z32" s="112"/>
      <c r="AA32" s="112"/>
      <c r="AB32" s="112"/>
    </row>
    <row r="33" spans="1:28">
      <c r="A33" s="101" t="s">
        <v>111</v>
      </c>
      <c r="B33" s="105" t="s">
        <v>111</v>
      </c>
      <c r="C33" s="101" t="s">
        <v>117</v>
      </c>
      <c r="D33" s="105" t="s">
        <v>118</v>
      </c>
      <c r="E33" s="101" t="s">
        <v>118</v>
      </c>
      <c r="F33" s="105" t="s">
        <v>118</v>
      </c>
      <c r="G33" s="101" t="s">
        <v>118</v>
      </c>
      <c r="H33" s="105" t="s">
        <v>118</v>
      </c>
      <c r="I33" s="101" t="s">
        <v>118</v>
      </c>
      <c r="J33" s="105" t="s">
        <v>118</v>
      </c>
      <c r="K33" s="101"/>
      <c r="L33" s="176" t="s">
        <v>117</v>
      </c>
      <c r="M33" s="176" t="s">
        <v>117</v>
      </c>
      <c r="N33" s="176" t="s">
        <v>117</v>
      </c>
      <c r="O33" s="176" t="s">
        <v>117</v>
      </c>
      <c r="P33" s="176" t="s">
        <v>117</v>
      </c>
      <c r="Q33" s="176" t="s">
        <v>117</v>
      </c>
      <c r="R33" s="106" t="s">
        <v>111</v>
      </c>
      <c r="S33" s="6">
        <v>33</v>
      </c>
      <c r="Y33" s="215" t="s">
        <v>182</v>
      </c>
      <c r="Z33" s="112"/>
      <c r="AA33" s="112"/>
      <c r="AB33" s="112"/>
    </row>
    <row r="34" spans="1:28">
      <c r="A34" s="101" t="s">
        <v>111</v>
      </c>
      <c r="B34" s="105" t="s">
        <v>111</v>
      </c>
      <c r="C34" s="101" t="s">
        <v>117</v>
      </c>
      <c r="D34" s="105" t="s">
        <v>118</v>
      </c>
      <c r="E34" s="101" t="s">
        <v>118</v>
      </c>
      <c r="F34" s="105" t="s">
        <v>118</v>
      </c>
      <c r="G34" s="101" t="s">
        <v>118</v>
      </c>
      <c r="H34" s="105" t="s">
        <v>118</v>
      </c>
      <c r="I34" s="101" t="s">
        <v>118</v>
      </c>
      <c r="J34" s="105" t="s">
        <v>118</v>
      </c>
      <c r="K34" s="101"/>
      <c r="L34" s="176" t="s">
        <v>117</v>
      </c>
      <c r="M34" s="176" t="s">
        <v>117</v>
      </c>
      <c r="N34" s="176" t="s">
        <v>117</v>
      </c>
      <c r="O34" s="176" t="s">
        <v>117</v>
      </c>
      <c r="P34" s="176" t="s">
        <v>117</v>
      </c>
      <c r="Q34" s="176" t="s">
        <v>117</v>
      </c>
      <c r="R34" s="106" t="s">
        <v>111</v>
      </c>
      <c r="S34" s="6">
        <v>34</v>
      </c>
      <c r="V34" s="173"/>
      <c r="Y34" s="215" t="s">
        <v>183</v>
      </c>
      <c r="Z34" s="112"/>
      <c r="AA34" s="112"/>
      <c r="AB34" s="112"/>
    </row>
    <row r="35" spans="1:28">
      <c r="A35" s="101" t="s">
        <v>111</v>
      </c>
      <c r="B35" s="105" t="s">
        <v>111</v>
      </c>
      <c r="C35" s="101" t="s">
        <v>117</v>
      </c>
      <c r="D35" s="105" t="s">
        <v>118</v>
      </c>
      <c r="E35" s="101" t="s">
        <v>118</v>
      </c>
      <c r="F35" s="105" t="s">
        <v>118</v>
      </c>
      <c r="G35" s="101" t="s">
        <v>118</v>
      </c>
      <c r="H35" s="105" t="s">
        <v>118</v>
      </c>
      <c r="I35" s="101" t="s">
        <v>118</v>
      </c>
      <c r="J35" s="105" t="s">
        <v>118</v>
      </c>
      <c r="K35" s="101"/>
      <c r="L35" s="176" t="s">
        <v>117</v>
      </c>
      <c r="M35" s="176" t="s">
        <v>117</v>
      </c>
      <c r="N35" s="176" t="s">
        <v>117</v>
      </c>
      <c r="O35" s="176" t="s">
        <v>117</v>
      </c>
      <c r="P35" s="176" t="s">
        <v>117</v>
      </c>
      <c r="Q35" s="176" t="s">
        <v>117</v>
      </c>
      <c r="R35" s="106" t="s">
        <v>111</v>
      </c>
      <c r="S35" s="6">
        <v>35</v>
      </c>
      <c r="Y35" s="215" t="s">
        <v>184</v>
      </c>
      <c r="Z35" s="112"/>
      <c r="AA35" s="112"/>
      <c r="AB35" s="112"/>
    </row>
    <row r="36" spans="1:28">
      <c r="A36" s="101" t="s">
        <v>111</v>
      </c>
      <c r="B36" s="105" t="s">
        <v>111</v>
      </c>
      <c r="C36" s="101" t="s">
        <v>117</v>
      </c>
      <c r="D36" s="105" t="s">
        <v>118</v>
      </c>
      <c r="E36" s="101" t="s">
        <v>118</v>
      </c>
      <c r="F36" s="105" t="s">
        <v>118</v>
      </c>
      <c r="G36" s="101" t="s">
        <v>118</v>
      </c>
      <c r="H36" s="105" t="s">
        <v>118</v>
      </c>
      <c r="I36" s="101" t="s">
        <v>118</v>
      </c>
      <c r="J36" s="105" t="s">
        <v>118</v>
      </c>
      <c r="K36" s="101"/>
      <c r="L36" s="176" t="s">
        <v>117</v>
      </c>
      <c r="M36" s="176" t="s">
        <v>117</v>
      </c>
      <c r="N36" s="176" t="s">
        <v>117</v>
      </c>
      <c r="O36" s="176" t="s">
        <v>117</v>
      </c>
      <c r="P36" s="176" t="s">
        <v>117</v>
      </c>
      <c r="Q36" s="176" t="s">
        <v>117</v>
      </c>
      <c r="R36" s="106" t="s">
        <v>111</v>
      </c>
      <c r="S36" s="6">
        <v>36</v>
      </c>
      <c r="Y36" s="215" t="s">
        <v>185</v>
      </c>
      <c r="Z36" s="112"/>
      <c r="AA36" s="112"/>
      <c r="AB36" s="112"/>
    </row>
    <row r="37" spans="1:28">
      <c r="A37" s="101" t="s">
        <v>111</v>
      </c>
      <c r="B37" s="105" t="s">
        <v>111</v>
      </c>
      <c r="C37" s="101" t="s">
        <v>117</v>
      </c>
      <c r="D37" s="105" t="s">
        <v>118</v>
      </c>
      <c r="E37" s="101" t="s">
        <v>118</v>
      </c>
      <c r="F37" s="105" t="s">
        <v>118</v>
      </c>
      <c r="G37" s="101" t="s">
        <v>118</v>
      </c>
      <c r="H37" s="105" t="s">
        <v>118</v>
      </c>
      <c r="I37" s="101" t="s">
        <v>118</v>
      </c>
      <c r="J37" s="105" t="s">
        <v>118</v>
      </c>
      <c r="K37" s="101"/>
      <c r="L37" s="176" t="s">
        <v>117</v>
      </c>
      <c r="M37" s="176" t="s">
        <v>117</v>
      </c>
      <c r="N37" s="176" t="s">
        <v>117</v>
      </c>
      <c r="O37" s="176" t="s">
        <v>117</v>
      </c>
      <c r="P37" s="176" t="s">
        <v>117</v>
      </c>
      <c r="Q37" s="176" t="s">
        <v>117</v>
      </c>
      <c r="R37" s="106" t="s">
        <v>111</v>
      </c>
      <c r="S37" s="6">
        <v>37</v>
      </c>
      <c r="V37" s="174"/>
      <c r="Y37" s="215" t="s">
        <v>186</v>
      </c>
      <c r="Z37" s="112"/>
      <c r="AA37" s="112"/>
      <c r="AB37" s="112"/>
    </row>
    <row r="38" spans="1:28">
      <c r="A38" s="101" t="s">
        <v>111</v>
      </c>
      <c r="B38" s="105" t="s">
        <v>111</v>
      </c>
      <c r="C38" s="101" t="s">
        <v>117</v>
      </c>
      <c r="D38" s="105" t="s">
        <v>118</v>
      </c>
      <c r="E38" s="101" t="s">
        <v>118</v>
      </c>
      <c r="F38" s="105" t="s">
        <v>118</v>
      </c>
      <c r="G38" s="101" t="s">
        <v>118</v>
      </c>
      <c r="H38" s="105" t="s">
        <v>118</v>
      </c>
      <c r="I38" s="101" t="s">
        <v>118</v>
      </c>
      <c r="J38" s="105" t="s">
        <v>118</v>
      </c>
      <c r="K38" s="101"/>
      <c r="L38" s="176" t="s">
        <v>117</v>
      </c>
      <c r="M38" s="176" t="s">
        <v>117</v>
      </c>
      <c r="N38" s="176" t="s">
        <v>117</v>
      </c>
      <c r="O38" s="176" t="s">
        <v>117</v>
      </c>
      <c r="P38" s="176" t="s">
        <v>117</v>
      </c>
      <c r="Q38" s="176" t="s">
        <v>117</v>
      </c>
      <c r="R38" s="106" t="s">
        <v>111</v>
      </c>
      <c r="S38" s="6">
        <v>38</v>
      </c>
      <c r="Y38" s="215" t="s">
        <v>187</v>
      </c>
      <c r="Z38" s="112"/>
      <c r="AA38" s="112"/>
      <c r="AB38" s="112"/>
    </row>
    <row r="39" spans="1:28">
      <c r="A39" s="101" t="s">
        <v>111</v>
      </c>
      <c r="B39" s="105" t="s">
        <v>111</v>
      </c>
      <c r="C39" s="101" t="s">
        <v>117</v>
      </c>
      <c r="D39" s="105" t="s">
        <v>118</v>
      </c>
      <c r="E39" s="101" t="s">
        <v>118</v>
      </c>
      <c r="F39" s="105" t="s">
        <v>118</v>
      </c>
      <c r="G39" s="101" t="s">
        <v>118</v>
      </c>
      <c r="H39" s="105" t="s">
        <v>118</v>
      </c>
      <c r="I39" s="101" t="s">
        <v>118</v>
      </c>
      <c r="J39" s="105" t="s">
        <v>118</v>
      </c>
      <c r="K39" s="101"/>
      <c r="L39" s="176" t="s">
        <v>117</v>
      </c>
      <c r="M39" s="176" t="s">
        <v>117</v>
      </c>
      <c r="N39" s="176" t="s">
        <v>117</v>
      </c>
      <c r="O39" s="176" t="s">
        <v>117</v>
      </c>
      <c r="P39" s="176" t="s">
        <v>117</v>
      </c>
      <c r="Q39" s="176" t="s">
        <v>117</v>
      </c>
      <c r="R39" s="106" t="s">
        <v>111</v>
      </c>
      <c r="S39" s="6">
        <v>39</v>
      </c>
      <c r="Y39" s="215" t="s">
        <v>188</v>
      </c>
      <c r="Z39" s="112"/>
      <c r="AA39" s="112"/>
      <c r="AB39" s="112"/>
    </row>
    <row r="40" spans="1:28">
      <c r="A40" s="101" t="s">
        <v>111</v>
      </c>
      <c r="B40" s="105" t="s">
        <v>111</v>
      </c>
      <c r="C40" s="101" t="s">
        <v>117</v>
      </c>
      <c r="D40" s="105" t="s">
        <v>118</v>
      </c>
      <c r="E40" s="101" t="s">
        <v>118</v>
      </c>
      <c r="F40" s="105" t="s">
        <v>118</v>
      </c>
      <c r="G40" s="101" t="s">
        <v>118</v>
      </c>
      <c r="H40" s="105" t="s">
        <v>118</v>
      </c>
      <c r="I40" s="101" t="s">
        <v>118</v>
      </c>
      <c r="J40" s="105" t="s">
        <v>118</v>
      </c>
      <c r="K40" s="101"/>
      <c r="L40" s="176" t="s">
        <v>117</v>
      </c>
      <c r="M40" s="176" t="s">
        <v>117</v>
      </c>
      <c r="N40" s="176" t="s">
        <v>117</v>
      </c>
      <c r="O40" s="176" t="s">
        <v>117</v>
      </c>
      <c r="P40" s="176" t="s">
        <v>117</v>
      </c>
      <c r="Q40" s="176" t="s">
        <v>117</v>
      </c>
      <c r="R40" s="106" t="s">
        <v>111</v>
      </c>
      <c r="S40" s="6">
        <v>40</v>
      </c>
      <c r="Y40" s="215" t="s">
        <v>189</v>
      </c>
      <c r="Z40" s="112"/>
      <c r="AA40" s="112"/>
      <c r="AB40" s="112"/>
    </row>
    <row r="41" spans="1:28">
      <c r="A41" s="101" t="s">
        <v>111</v>
      </c>
      <c r="B41" s="105" t="s">
        <v>111</v>
      </c>
      <c r="C41" s="101" t="s">
        <v>117</v>
      </c>
      <c r="D41" s="105" t="s">
        <v>118</v>
      </c>
      <c r="E41" s="101" t="s">
        <v>118</v>
      </c>
      <c r="F41" s="105" t="s">
        <v>118</v>
      </c>
      <c r="G41" s="101" t="s">
        <v>118</v>
      </c>
      <c r="H41" s="105" t="s">
        <v>118</v>
      </c>
      <c r="I41" s="101" t="s">
        <v>118</v>
      </c>
      <c r="J41" s="105" t="s">
        <v>118</v>
      </c>
      <c r="K41" s="101"/>
      <c r="L41" s="176" t="s">
        <v>117</v>
      </c>
      <c r="M41" s="176" t="s">
        <v>117</v>
      </c>
      <c r="N41" s="176" t="s">
        <v>117</v>
      </c>
      <c r="O41" s="176" t="s">
        <v>117</v>
      </c>
      <c r="P41" s="176" t="s">
        <v>117</v>
      </c>
      <c r="Q41" s="176" t="s">
        <v>117</v>
      </c>
      <c r="R41" s="106" t="s">
        <v>111</v>
      </c>
      <c r="S41" s="6">
        <v>41</v>
      </c>
      <c r="Y41" s="215" t="s">
        <v>190</v>
      </c>
      <c r="Z41" s="13"/>
      <c r="AA41" s="13"/>
      <c r="AB41" s="13"/>
    </row>
    <row r="42" spans="1:28">
      <c r="A42" s="101" t="s">
        <v>111</v>
      </c>
      <c r="B42" s="105" t="s">
        <v>111</v>
      </c>
      <c r="C42" s="101" t="s">
        <v>117</v>
      </c>
      <c r="D42" s="105" t="s">
        <v>118</v>
      </c>
      <c r="E42" s="101" t="s">
        <v>118</v>
      </c>
      <c r="F42" s="105" t="s">
        <v>118</v>
      </c>
      <c r="G42" s="101" t="s">
        <v>118</v>
      </c>
      <c r="H42" s="105" t="s">
        <v>118</v>
      </c>
      <c r="I42" s="101" t="s">
        <v>118</v>
      </c>
      <c r="J42" s="105" t="s">
        <v>118</v>
      </c>
      <c r="K42" s="101"/>
      <c r="L42" s="176" t="s">
        <v>117</v>
      </c>
      <c r="M42" s="176" t="s">
        <v>117</v>
      </c>
      <c r="N42" s="176" t="s">
        <v>117</v>
      </c>
      <c r="O42" s="176" t="s">
        <v>117</v>
      </c>
      <c r="P42" s="176" t="s">
        <v>117</v>
      </c>
      <c r="Q42" s="176" t="s">
        <v>117</v>
      </c>
      <c r="R42" s="106" t="s">
        <v>111</v>
      </c>
      <c r="S42" s="6">
        <v>42</v>
      </c>
      <c r="Y42" s="215" t="s">
        <v>191</v>
      </c>
    </row>
    <row r="43" spans="1:28">
      <c r="A43" s="101" t="s">
        <v>111</v>
      </c>
      <c r="B43" s="105" t="s">
        <v>111</v>
      </c>
      <c r="C43" s="101" t="s">
        <v>117</v>
      </c>
      <c r="D43" s="105" t="s">
        <v>118</v>
      </c>
      <c r="E43" s="101" t="s">
        <v>118</v>
      </c>
      <c r="F43" s="105" t="s">
        <v>118</v>
      </c>
      <c r="G43" s="101" t="s">
        <v>118</v>
      </c>
      <c r="H43" s="105" t="s">
        <v>118</v>
      </c>
      <c r="I43" s="101" t="s">
        <v>118</v>
      </c>
      <c r="J43" s="105" t="s">
        <v>118</v>
      </c>
      <c r="K43" s="101"/>
      <c r="L43" s="176" t="s">
        <v>117</v>
      </c>
      <c r="M43" s="176" t="s">
        <v>117</v>
      </c>
      <c r="N43" s="176" t="s">
        <v>117</v>
      </c>
      <c r="O43" s="176" t="s">
        <v>117</v>
      </c>
      <c r="P43" s="176" t="s">
        <v>117</v>
      </c>
      <c r="Q43" s="176" t="s">
        <v>117</v>
      </c>
      <c r="R43" s="106" t="s">
        <v>111</v>
      </c>
      <c r="S43" s="6">
        <v>43</v>
      </c>
      <c r="Y43" s="215" t="s">
        <v>192</v>
      </c>
    </row>
    <row r="44" spans="1:28">
      <c r="A44" s="101" t="s">
        <v>111</v>
      </c>
      <c r="B44" s="105" t="s">
        <v>111</v>
      </c>
      <c r="C44" s="101" t="s">
        <v>117</v>
      </c>
      <c r="D44" s="105" t="s">
        <v>118</v>
      </c>
      <c r="E44" s="101" t="s">
        <v>118</v>
      </c>
      <c r="F44" s="105" t="s">
        <v>118</v>
      </c>
      <c r="G44" s="101" t="s">
        <v>118</v>
      </c>
      <c r="H44" s="105" t="s">
        <v>118</v>
      </c>
      <c r="I44" s="101" t="s">
        <v>118</v>
      </c>
      <c r="J44" s="105" t="s">
        <v>118</v>
      </c>
      <c r="K44" s="101"/>
      <c r="L44" s="176" t="s">
        <v>117</v>
      </c>
      <c r="M44" s="176" t="s">
        <v>117</v>
      </c>
      <c r="N44" s="176" t="s">
        <v>117</v>
      </c>
      <c r="O44" s="176" t="s">
        <v>117</v>
      </c>
      <c r="P44" s="176" t="s">
        <v>117</v>
      </c>
      <c r="Q44" s="176" t="s">
        <v>117</v>
      </c>
      <c r="R44" s="106" t="s">
        <v>111</v>
      </c>
      <c r="S44" s="6">
        <v>44</v>
      </c>
      <c r="Y44" s="215" t="s">
        <v>193</v>
      </c>
    </row>
    <row r="45" spans="1:28">
      <c r="A45" s="101" t="s">
        <v>111</v>
      </c>
      <c r="B45" s="105" t="s">
        <v>111</v>
      </c>
      <c r="C45" s="101" t="s">
        <v>117</v>
      </c>
      <c r="D45" s="105" t="s">
        <v>118</v>
      </c>
      <c r="E45" s="101" t="s">
        <v>118</v>
      </c>
      <c r="F45" s="105" t="s">
        <v>118</v>
      </c>
      <c r="G45" s="101" t="s">
        <v>118</v>
      </c>
      <c r="H45" s="105" t="s">
        <v>118</v>
      </c>
      <c r="I45" s="101" t="s">
        <v>118</v>
      </c>
      <c r="J45" s="105" t="s">
        <v>118</v>
      </c>
      <c r="K45" s="101"/>
      <c r="L45" s="176" t="s">
        <v>117</v>
      </c>
      <c r="M45" s="176" t="s">
        <v>117</v>
      </c>
      <c r="N45" s="176" t="s">
        <v>117</v>
      </c>
      <c r="O45" s="176" t="s">
        <v>117</v>
      </c>
      <c r="P45" s="176" t="s">
        <v>117</v>
      </c>
      <c r="Q45" s="176" t="s">
        <v>117</v>
      </c>
      <c r="R45" s="106" t="s">
        <v>111</v>
      </c>
      <c r="S45" s="6">
        <v>45</v>
      </c>
      <c r="Y45" s="215" t="s">
        <v>194</v>
      </c>
    </row>
    <row r="46" spans="1:28">
      <c r="A46" s="101" t="s">
        <v>111</v>
      </c>
      <c r="B46" s="105" t="s">
        <v>111</v>
      </c>
      <c r="C46" s="101" t="s">
        <v>117</v>
      </c>
      <c r="D46" s="105" t="s">
        <v>118</v>
      </c>
      <c r="E46" s="101" t="s">
        <v>118</v>
      </c>
      <c r="F46" s="105" t="s">
        <v>118</v>
      </c>
      <c r="G46" s="101" t="s">
        <v>118</v>
      </c>
      <c r="H46" s="105" t="s">
        <v>118</v>
      </c>
      <c r="I46" s="101" t="s">
        <v>118</v>
      </c>
      <c r="J46" s="105" t="s">
        <v>118</v>
      </c>
      <c r="K46" s="101"/>
      <c r="L46" s="176" t="s">
        <v>117</v>
      </c>
      <c r="M46" s="176" t="s">
        <v>117</v>
      </c>
      <c r="N46" s="176" t="s">
        <v>117</v>
      </c>
      <c r="O46" s="176" t="s">
        <v>117</v>
      </c>
      <c r="P46" s="176" t="s">
        <v>117</v>
      </c>
      <c r="Q46" s="176" t="s">
        <v>117</v>
      </c>
      <c r="R46" s="106" t="s">
        <v>111</v>
      </c>
      <c r="S46" s="6">
        <v>46</v>
      </c>
      <c r="Y46" s="215" t="s">
        <v>195</v>
      </c>
    </row>
    <row r="47" spans="1:28">
      <c r="A47" s="101" t="s">
        <v>111</v>
      </c>
      <c r="B47" s="105" t="s">
        <v>111</v>
      </c>
      <c r="C47" s="101" t="s">
        <v>117</v>
      </c>
      <c r="D47" s="105" t="s">
        <v>118</v>
      </c>
      <c r="E47" s="101" t="s">
        <v>118</v>
      </c>
      <c r="F47" s="105" t="s">
        <v>118</v>
      </c>
      <c r="G47" s="101" t="s">
        <v>118</v>
      </c>
      <c r="H47" s="105" t="s">
        <v>118</v>
      </c>
      <c r="I47" s="101" t="s">
        <v>118</v>
      </c>
      <c r="J47" s="105" t="s">
        <v>118</v>
      </c>
      <c r="K47" s="101"/>
      <c r="L47" s="176" t="s">
        <v>117</v>
      </c>
      <c r="M47" s="176" t="s">
        <v>117</v>
      </c>
      <c r="N47" s="176" t="s">
        <v>117</v>
      </c>
      <c r="O47" s="176" t="s">
        <v>117</v>
      </c>
      <c r="P47" s="176" t="s">
        <v>117</v>
      </c>
      <c r="Q47" s="176" t="s">
        <v>117</v>
      </c>
      <c r="R47" s="106" t="s">
        <v>111</v>
      </c>
      <c r="S47" s="6">
        <v>47</v>
      </c>
      <c r="Y47" s="215" t="s">
        <v>196</v>
      </c>
    </row>
    <row r="48" spans="1:28">
      <c r="A48" s="101" t="s">
        <v>111</v>
      </c>
      <c r="B48" s="105" t="s">
        <v>111</v>
      </c>
      <c r="C48" s="101" t="s">
        <v>117</v>
      </c>
      <c r="D48" s="105" t="s">
        <v>118</v>
      </c>
      <c r="E48" s="101" t="s">
        <v>118</v>
      </c>
      <c r="F48" s="105" t="s">
        <v>118</v>
      </c>
      <c r="G48" s="101" t="s">
        <v>118</v>
      </c>
      <c r="H48" s="105" t="s">
        <v>118</v>
      </c>
      <c r="I48" s="101" t="s">
        <v>118</v>
      </c>
      <c r="J48" s="105" t="s">
        <v>118</v>
      </c>
      <c r="K48" s="101"/>
      <c r="L48" s="176" t="s">
        <v>117</v>
      </c>
      <c r="M48" s="176" t="s">
        <v>117</v>
      </c>
      <c r="N48" s="176" t="s">
        <v>117</v>
      </c>
      <c r="O48" s="176" t="s">
        <v>117</v>
      </c>
      <c r="P48" s="176" t="s">
        <v>117</v>
      </c>
      <c r="Q48" s="176" t="s">
        <v>117</v>
      </c>
      <c r="R48" s="106" t="s">
        <v>111</v>
      </c>
      <c r="S48" s="6">
        <v>48</v>
      </c>
      <c r="Y48" s="215" t="s">
        <v>197</v>
      </c>
    </row>
    <row r="49" spans="1:25">
      <c r="A49" s="101" t="s">
        <v>111</v>
      </c>
      <c r="B49" s="105" t="s">
        <v>111</v>
      </c>
      <c r="C49" s="101" t="s">
        <v>117</v>
      </c>
      <c r="D49" s="105" t="s">
        <v>118</v>
      </c>
      <c r="E49" s="101" t="s">
        <v>118</v>
      </c>
      <c r="F49" s="105" t="s">
        <v>118</v>
      </c>
      <c r="G49" s="101" t="s">
        <v>118</v>
      </c>
      <c r="H49" s="105" t="s">
        <v>118</v>
      </c>
      <c r="I49" s="101" t="s">
        <v>118</v>
      </c>
      <c r="J49" s="105" t="s">
        <v>118</v>
      </c>
      <c r="K49" s="101"/>
      <c r="L49" s="176" t="s">
        <v>117</v>
      </c>
      <c r="M49" s="176" t="s">
        <v>117</v>
      </c>
      <c r="N49" s="176" t="s">
        <v>117</v>
      </c>
      <c r="O49" s="176" t="s">
        <v>117</v>
      </c>
      <c r="P49" s="176" t="s">
        <v>117</v>
      </c>
      <c r="Q49" s="176" t="s">
        <v>117</v>
      </c>
      <c r="R49" s="106" t="s">
        <v>111</v>
      </c>
      <c r="S49" s="6">
        <v>49</v>
      </c>
      <c r="Y49" s="215" t="s">
        <v>198</v>
      </c>
    </row>
    <row r="50" spans="1:25">
      <c r="A50" s="101" t="s">
        <v>111</v>
      </c>
      <c r="B50" s="105" t="s">
        <v>111</v>
      </c>
      <c r="C50" s="101" t="s">
        <v>117</v>
      </c>
      <c r="D50" s="105" t="s">
        <v>118</v>
      </c>
      <c r="E50" s="101" t="s">
        <v>118</v>
      </c>
      <c r="F50" s="105" t="s">
        <v>118</v>
      </c>
      <c r="G50" s="101" t="s">
        <v>118</v>
      </c>
      <c r="H50" s="105" t="s">
        <v>118</v>
      </c>
      <c r="I50" s="101" t="s">
        <v>118</v>
      </c>
      <c r="J50" s="105" t="s">
        <v>118</v>
      </c>
      <c r="K50" s="101"/>
      <c r="L50" s="176" t="s">
        <v>117</v>
      </c>
      <c r="M50" s="176" t="s">
        <v>117</v>
      </c>
      <c r="N50" s="176" t="s">
        <v>117</v>
      </c>
      <c r="O50" s="176" t="s">
        <v>117</v>
      </c>
      <c r="P50" s="176" t="s">
        <v>117</v>
      </c>
      <c r="Q50" s="176" t="s">
        <v>117</v>
      </c>
      <c r="R50" s="106" t="s">
        <v>111</v>
      </c>
      <c r="S50" s="6">
        <v>50</v>
      </c>
      <c r="Y50" s="215" t="s">
        <v>199</v>
      </c>
    </row>
    <row r="51" spans="1:25">
      <c r="A51" s="101" t="s">
        <v>111</v>
      </c>
      <c r="B51" s="105" t="s">
        <v>111</v>
      </c>
      <c r="C51" s="101" t="s">
        <v>117</v>
      </c>
      <c r="D51" s="105" t="s">
        <v>118</v>
      </c>
      <c r="E51" s="101" t="s">
        <v>118</v>
      </c>
      <c r="F51" s="105" t="s">
        <v>118</v>
      </c>
      <c r="G51" s="101" t="s">
        <v>118</v>
      </c>
      <c r="H51" s="105" t="s">
        <v>118</v>
      </c>
      <c r="I51" s="101" t="s">
        <v>118</v>
      </c>
      <c r="J51" s="105" t="s">
        <v>118</v>
      </c>
      <c r="K51" s="101"/>
      <c r="L51" s="176" t="s">
        <v>117</v>
      </c>
      <c r="M51" s="176" t="s">
        <v>117</v>
      </c>
      <c r="N51" s="176" t="s">
        <v>117</v>
      </c>
      <c r="O51" s="176" t="s">
        <v>117</v>
      </c>
      <c r="P51" s="176" t="s">
        <v>117</v>
      </c>
      <c r="Q51" s="176" t="s">
        <v>117</v>
      </c>
      <c r="R51" s="106" t="s">
        <v>111</v>
      </c>
      <c r="S51" s="6">
        <v>51</v>
      </c>
      <c r="Y51" s="215" t="s">
        <v>200</v>
      </c>
    </row>
    <row r="52" spans="1:25">
      <c r="A52" s="101" t="s">
        <v>111</v>
      </c>
      <c r="B52" s="105" t="s">
        <v>111</v>
      </c>
      <c r="C52" s="101" t="s">
        <v>117</v>
      </c>
      <c r="D52" s="105" t="s">
        <v>118</v>
      </c>
      <c r="E52" s="101" t="s">
        <v>118</v>
      </c>
      <c r="F52" s="105" t="s">
        <v>118</v>
      </c>
      <c r="G52" s="101" t="s">
        <v>118</v>
      </c>
      <c r="H52" s="105" t="s">
        <v>118</v>
      </c>
      <c r="I52" s="101" t="s">
        <v>118</v>
      </c>
      <c r="J52" s="105" t="s">
        <v>118</v>
      </c>
      <c r="K52" s="101"/>
      <c r="L52" s="176" t="s">
        <v>117</v>
      </c>
      <c r="M52" s="176" t="s">
        <v>117</v>
      </c>
      <c r="N52" s="176" t="s">
        <v>117</v>
      </c>
      <c r="O52" s="176" t="s">
        <v>117</v>
      </c>
      <c r="P52" s="176" t="s">
        <v>117</v>
      </c>
      <c r="Q52" s="176" t="s">
        <v>117</v>
      </c>
      <c r="R52" s="106" t="s">
        <v>111</v>
      </c>
      <c r="S52" s="6">
        <v>52</v>
      </c>
      <c r="Y52" s="215" t="s">
        <v>201</v>
      </c>
    </row>
    <row r="53" spans="1:25">
      <c r="A53" s="101" t="s">
        <v>111</v>
      </c>
      <c r="B53" s="105" t="s">
        <v>111</v>
      </c>
      <c r="C53" s="101" t="s">
        <v>117</v>
      </c>
      <c r="D53" s="105" t="s">
        <v>118</v>
      </c>
      <c r="E53" s="101" t="s">
        <v>118</v>
      </c>
      <c r="F53" s="105" t="s">
        <v>118</v>
      </c>
      <c r="G53" s="101" t="s">
        <v>118</v>
      </c>
      <c r="H53" s="105" t="s">
        <v>118</v>
      </c>
      <c r="I53" s="101" t="s">
        <v>118</v>
      </c>
      <c r="J53" s="105" t="s">
        <v>118</v>
      </c>
      <c r="K53" s="101"/>
      <c r="L53" s="176" t="s">
        <v>117</v>
      </c>
      <c r="M53" s="176" t="s">
        <v>117</v>
      </c>
      <c r="N53" s="176" t="s">
        <v>117</v>
      </c>
      <c r="O53" s="176" t="s">
        <v>117</v>
      </c>
      <c r="P53" s="176" t="s">
        <v>117</v>
      </c>
      <c r="Q53" s="176" t="s">
        <v>117</v>
      </c>
      <c r="R53" s="106" t="s">
        <v>111</v>
      </c>
      <c r="S53" s="6">
        <v>53</v>
      </c>
      <c r="Y53" s="215" t="s">
        <v>202</v>
      </c>
    </row>
    <row r="54" spans="1:25">
      <c r="A54" s="101" t="s">
        <v>111</v>
      </c>
      <c r="B54" s="105" t="s">
        <v>111</v>
      </c>
      <c r="C54" s="101" t="s">
        <v>117</v>
      </c>
      <c r="D54" s="105" t="s">
        <v>118</v>
      </c>
      <c r="E54" s="101" t="s">
        <v>118</v>
      </c>
      <c r="F54" s="105" t="s">
        <v>118</v>
      </c>
      <c r="G54" s="101" t="s">
        <v>118</v>
      </c>
      <c r="H54" s="105" t="s">
        <v>118</v>
      </c>
      <c r="I54" s="101" t="s">
        <v>118</v>
      </c>
      <c r="J54" s="105" t="s">
        <v>118</v>
      </c>
      <c r="K54" s="101"/>
      <c r="L54" s="176" t="s">
        <v>117</v>
      </c>
      <c r="M54" s="176" t="s">
        <v>117</v>
      </c>
      <c r="N54" s="176" t="s">
        <v>117</v>
      </c>
      <c r="O54" s="176" t="s">
        <v>117</v>
      </c>
      <c r="P54" s="176" t="s">
        <v>117</v>
      </c>
      <c r="Q54" s="176" t="s">
        <v>117</v>
      </c>
      <c r="R54" s="106" t="s">
        <v>111</v>
      </c>
      <c r="S54" s="6">
        <v>54</v>
      </c>
      <c r="Y54" s="215" t="s">
        <v>203</v>
      </c>
    </row>
    <row r="55" spans="1:25">
      <c r="A55" s="101" t="s">
        <v>111</v>
      </c>
      <c r="B55" s="105" t="s">
        <v>111</v>
      </c>
      <c r="C55" s="101" t="s">
        <v>117</v>
      </c>
      <c r="D55" s="105" t="s">
        <v>118</v>
      </c>
      <c r="E55" s="101" t="s">
        <v>118</v>
      </c>
      <c r="F55" s="105" t="s">
        <v>118</v>
      </c>
      <c r="G55" s="101" t="s">
        <v>118</v>
      </c>
      <c r="H55" s="105" t="s">
        <v>118</v>
      </c>
      <c r="I55" s="101" t="s">
        <v>118</v>
      </c>
      <c r="J55" s="105" t="s">
        <v>118</v>
      </c>
      <c r="K55" s="101"/>
      <c r="L55" s="176" t="s">
        <v>117</v>
      </c>
      <c r="M55" s="176" t="s">
        <v>117</v>
      </c>
      <c r="N55" s="176" t="s">
        <v>117</v>
      </c>
      <c r="O55" s="176" t="s">
        <v>117</v>
      </c>
      <c r="P55" s="176" t="s">
        <v>117</v>
      </c>
      <c r="Q55" s="176" t="s">
        <v>117</v>
      </c>
      <c r="R55" s="106" t="s">
        <v>111</v>
      </c>
      <c r="S55" s="6">
        <v>55</v>
      </c>
      <c r="Y55" s="215" t="s">
        <v>204</v>
      </c>
    </row>
    <row r="56" spans="1:25">
      <c r="A56" s="101" t="s">
        <v>111</v>
      </c>
      <c r="B56" s="105" t="s">
        <v>111</v>
      </c>
      <c r="C56" s="101" t="s">
        <v>117</v>
      </c>
      <c r="D56" s="105" t="s">
        <v>118</v>
      </c>
      <c r="E56" s="101" t="s">
        <v>118</v>
      </c>
      <c r="F56" s="105" t="s">
        <v>118</v>
      </c>
      <c r="G56" s="101" t="s">
        <v>118</v>
      </c>
      <c r="H56" s="105" t="s">
        <v>118</v>
      </c>
      <c r="I56" s="101" t="s">
        <v>118</v>
      </c>
      <c r="J56" s="105" t="s">
        <v>118</v>
      </c>
      <c r="K56" s="101"/>
      <c r="L56" s="176" t="s">
        <v>117</v>
      </c>
      <c r="M56" s="176" t="s">
        <v>117</v>
      </c>
      <c r="N56" s="176" t="s">
        <v>117</v>
      </c>
      <c r="O56" s="176" t="s">
        <v>117</v>
      </c>
      <c r="P56" s="176" t="s">
        <v>117</v>
      </c>
      <c r="Q56" s="176" t="s">
        <v>117</v>
      </c>
      <c r="R56" s="106" t="s">
        <v>111</v>
      </c>
      <c r="S56" s="6">
        <v>56</v>
      </c>
      <c r="Y56" s="215" t="s">
        <v>205</v>
      </c>
    </row>
    <row r="57" spans="1:25">
      <c r="A57" s="101" t="s">
        <v>111</v>
      </c>
      <c r="B57" s="105" t="s">
        <v>111</v>
      </c>
      <c r="C57" s="101" t="s">
        <v>117</v>
      </c>
      <c r="D57" s="105" t="s">
        <v>118</v>
      </c>
      <c r="E57" s="101" t="s">
        <v>118</v>
      </c>
      <c r="F57" s="105" t="s">
        <v>118</v>
      </c>
      <c r="G57" s="101" t="s">
        <v>118</v>
      </c>
      <c r="H57" s="105" t="s">
        <v>118</v>
      </c>
      <c r="I57" s="101" t="s">
        <v>118</v>
      </c>
      <c r="J57" s="105" t="s">
        <v>118</v>
      </c>
      <c r="K57" s="101"/>
      <c r="L57" s="176" t="s">
        <v>117</v>
      </c>
      <c r="M57" s="176" t="s">
        <v>117</v>
      </c>
      <c r="N57" s="176" t="s">
        <v>117</v>
      </c>
      <c r="O57" s="176" t="s">
        <v>117</v>
      </c>
      <c r="P57" s="176" t="s">
        <v>117</v>
      </c>
      <c r="Q57" s="176" t="s">
        <v>117</v>
      </c>
      <c r="R57" s="106" t="s">
        <v>111</v>
      </c>
      <c r="S57" s="6">
        <v>57</v>
      </c>
      <c r="Y57" s="215" t="s">
        <v>206</v>
      </c>
    </row>
    <row r="58" spans="1:25">
      <c r="A58" s="101" t="s">
        <v>111</v>
      </c>
      <c r="B58" s="105" t="s">
        <v>111</v>
      </c>
      <c r="C58" s="101" t="s">
        <v>117</v>
      </c>
      <c r="D58" s="105" t="s">
        <v>118</v>
      </c>
      <c r="E58" s="101" t="s">
        <v>118</v>
      </c>
      <c r="F58" s="105" t="s">
        <v>118</v>
      </c>
      <c r="G58" s="101" t="s">
        <v>118</v>
      </c>
      <c r="H58" s="105" t="s">
        <v>118</v>
      </c>
      <c r="I58" s="101" t="s">
        <v>118</v>
      </c>
      <c r="J58" s="105" t="s">
        <v>118</v>
      </c>
      <c r="K58" s="101"/>
      <c r="L58" s="176" t="s">
        <v>117</v>
      </c>
      <c r="M58" s="176" t="s">
        <v>117</v>
      </c>
      <c r="N58" s="176" t="s">
        <v>117</v>
      </c>
      <c r="O58" s="176" t="s">
        <v>117</v>
      </c>
      <c r="P58" s="176" t="s">
        <v>117</v>
      </c>
      <c r="Q58" s="176" t="s">
        <v>117</v>
      </c>
      <c r="R58" s="106" t="s">
        <v>111</v>
      </c>
      <c r="S58" s="6">
        <v>58</v>
      </c>
      <c r="Y58" s="215" t="s">
        <v>207</v>
      </c>
    </row>
    <row r="59" spans="1:25">
      <c r="A59" s="101" t="s">
        <v>111</v>
      </c>
      <c r="B59" s="105" t="s">
        <v>111</v>
      </c>
      <c r="C59" s="101" t="s">
        <v>117</v>
      </c>
      <c r="D59" s="105" t="s">
        <v>118</v>
      </c>
      <c r="E59" s="101" t="s">
        <v>118</v>
      </c>
      <c r="F59" s="105" t="s">
        <v>118</v>
      </c>
      <c r="G59" s="101" t="s">
        <v>118</v>
      </c>
      <c r="H59" s="105" t="s">
        <v>118</v>
      </c>
      <c r="I59" s="101" t="s">
        <v>118</v>
      </c>
      <c r="J59" s="105" t="s">
        <v>118</v>
      </c>
      <c r="K59" s="101"/>
      <c r="L59" s="176" t="s">
        <v>117</v>
      </c>
      <c r="M59" s="176" t="s">
        <v>117</v>
      </c>
      <c r="N59" s="176" t="s">
        <v>117</v>
      </c>
      <c r="O59" s="176" t="s">
        <v>117</v>
      </c>
      <c r="P59" s="176" t="s">
        <v>117</v>
      </c>
      <c r="Q59" s="176" t="s">
        <v>117</v>
      </c>
      <c r="R59" s="106" t="s">
        <v>111</v>
      </c>
      <c r="S59" s="6">
        <v>59</v>
      </c>
      <c r="Y59" s="215" t="s">
        <v>208</v>
      </c>
    </row>
    <row r="60" spans="1:25">
      <c r="A60" s="101" t="s">
        <v>111</v>
      </c>
      <c r="B60" s="105" t="s">
        <v>111</v>
      </c>
      <c r="C60" s="101" t="s">
        <v>117</v>
      </c>
      <c r="D60" s="105" t="s">
        <v>118</v>
      </c>
      <c r="E60" s="101" t="s">
        <v>118</v>
      </c>
      <c r="F60" s="105" t="s">
        <v>118</v>
      </c>
      <c r="G60" s="101" t="s">
        <v>118</v>
      </c>
      <c r="H60" s="105" t="s">
        <v>118</v>
      </c>
      <c r="I60" s="101" t="s">
        <v>118</v>
      </c>
      <c r="J60" s="105" t="s">
        <v>118</v>
      </c>
      <c r="K60" s="101"/>
      <c r="L60" s="176" t="s">
        <v>117</v>
      </c>
      <c r="M60" s="176" t="s">
        <v>117</v>
      </c>
      <c r="N60" s="176" t="s">
        <v>117</v>
      </c>
      <c r="O60" s="176" t="s">
        <v>117</v>
      </c>
      <c r="P60" s="176" t="s">
        <v>117</v>
      </c>
      <c r="Q60" s="176" t="s">
        <v>117</v>
      </c>
      <c r="R60" s="106" t="s">
        <v>111</v>
      </c>
      <c r="S60" s="6">
        <v>60</v>
      </c>
      <c r="Y60" s="215" t="s">
        <v>209</v>
      </c>
    </row>
    <row r="61" spans="1:25">
      <c r="A61" s="101" t="s">
        <v>111</v>
      </c>
      <c r="B61" s="105" t="s">
        <v>111</v>
      </c>
      <c r="C61" s="101" t="s">
        <v>117</v>
      </c>
      <c r="D61" s="105" t="s">
        <v>118</v>
      </c>
      <c r="E61" s="101" t="s">
        <v>118</v>
      </c>
      <c r="F61" s="105" t="s">
        <v>118</v>
      </c>
      <c r="G61" s="101" t="s">
        <v>118</v>
      </c>
      <c r="H61" s="105" t="s">
        <v>118</v>
      </c>
      <c r="I61" s="101" t="s">
        <v>118</v>
      </c>
      <c r="J61" s="105" t="s">
        <v>118</v>
      </c>
      <c r="K61" s="101"/>
      <c r="L61" s="176" t="s">
        <v>117</v>
      </c>
      <c r="M61" s="176" t="s">
        <v>117</v>
      </c>
      <c r="N61" s="176" t="s">
        <v>117</v>
      </c>
      <c r="O61" s="176" t="s">
        <v>117</v>
      </c>
      <c r="P61" s="176" t="s">
        <v>117</v>
      </c>
      <c r="Q61" s="176" t="s">
        <v>117</v>
      </c>
      <c r="R61" s="106" t="s">
        <v>111</v>
      </c>
      <c r="S61" s="6">
        <v>61</v>
      </c>
      <c r="Y61" s="216"/>
    </row>
    <row r="62" spans="1:25">
      <c r="A62" s="101" t="s">
        <v>111</v>
      </c>
      <c r="B62" s="105" t="s">
        <v>111</v>
      </c>
      <c r="C62" s="101" t="s">
        <v>117</v>
      </c>
      <c r="D62" s="105" t="s">
        <v>118</v>
      </c>
      <c r="E62" s="101" t="s">
        <v>118</v>
      </c>
      <c r="F62" s="105" t="s">
        <v>118</v>
      </c>
      <c r="G62" s="101" t="s">
        <v>118</v>
      </c>
      <c r="H62" s="105" t="s">
        <v>118</v>
      </c>
      <c r="I62" s="101" t="s">
        <v>118</v>
      </c>
      <c r="J62" s="105" t="s">
        <v>118</v>
      </c>
      <c r="K62" s="101"/>
      <c r="L62" s="176" t="s">
        <v>117</v>
      </c>
      <c r="M62" s="176" t="s">
        <v>117</v>
      </c>
      <c r="N62" s="176" t="s">
        <v>117</v>
      </c>
      <c r="O62" s="176" t="s">
        <v>117</v>
      </c>
      <c r="P62" s="176" t="s">
        <v>117</v>
      </c>
      <c r="Q62" s="176" t="s">
        <v>117</v>
      </c>
      <c r="R62" s="106" t="s">
        <v>111</v>
      </c>
      <c r="S62" s="6">
        <v>62</v>
      </c>
    </row>
    <row r="63" spans="1:25">
      <c r="A63" s="101" t="s">
        <v>111</v>
      </c>
      <c r="B63" s="105" t="s">
        <v>111</v>
      </c>
      <c r="C63" s="101" t="s">
        <v>117</v>
      </c>
      <c r="D63" s="105" t="s">
        <v>118</v>
      </c>
      <c r="E63" s="101" t="s">
        <v>118</v>
      </c>
      <c r="F63" s="105" t="s">
        <v>118</v>
      </c>
      <c r="G63" s="101" t="s">
        <v>118</v>
      </c>
      <c r="H63" s="105" t="s">
        <v>118</v>
      </c>
      <c r="I63" s="101" t="s">
        <v>118</v>
      </c>
      <c r="J63" s="105" t="s">
        <v>118</v>
      </c>
      <c r="K63" s="101"/>
      <c r="L63" s="176" t="s">
        <v>117</v>
      </c>
      <c r="M63" s="176" t="s">
        <v>117</v>
      </c>
      <c r="N63" s="176" t="s">
        <v>117</v>
      </c>
      <c r="O63" s="176" t="s">
        <v>117</v>
      </c>
      <c r="P63" s="176" t="s">
        <v>117</v>
      </c>
      <c r="Q63" s="176" t="s">
        <v>117</v>
      </c>
      <c r="R63" s="106" t="s">
        <v>111</v>
      </c>
      <c r="S63" s="6">
        <v>63</v>
      </c>
    </row>
    <row r="64" spans="1:25">
      <c r="A64" s="101" t="s">
        <v>111</v>
      </c>
      <c r="B64" s="105" t="s">
        <v>111</v>
      </c>
      <c r="C64" s="101" t="s">
        <v>117</v>
      </c>
      <c r="D64" s="105" t="s">
        <v>118</v>
      </c>
      <c r="E64" s="101" t="s">
        <v>118</v>
      </c>
      <c r="F64" s="105" t="s">
        <v>118</v>
      </c>
      <c r="G64" s="101" t="s">
        <v>118</v>
      </c>
      <c r="H64" s="105" t="s">
        <v>118</v>
      </c>
      <c r="I64" s="101" t="s">
        <v>118</v>
      </c>
      <c r="J64" s="105" t="s">
        <v>118</v>
      </c>
      <c r="K64" s="101"/>
      <c r="L64" s="176" t="s">
        <v>117</v>
      </c>
      <c r="M64" s="176" t="s">
        <v>117</v>
      </c>
      <c r="N64" s="176" t="s">
        <v>117</v>
      </c>
      <c r="O64" s="176" t="s">
        <v>117</v>
      </c>
      <c r="P64" s="176" t="s">
        <v>117</v>
      </c>
      <c r="Q64" s="176" t="s">
        <v>117</v>
      </c>
      <c r="R64" s="106" t="s">
        <v>111</v>
      </c>
      <c r="S64" s="6">
        <v>64</v>
      </c>
    </row>
    <row r="65" spans="1:19">
      <c r="A65" s="101" t="s">
        <v>111</v>
      </c>
      <c r="B65" s="105" t="s">
        <v>111</v>
      </c>
      <c r="C65" s="101" t="s">
        <v>117</v>
      </c>
      <c r="D65" s="105" t="s">
        <v>118</v>
      </c>
      <c r="E65" s="101" t="s">
        <v>118</v>
      </c>
      <c r="F65" s="105" t="s">
        <v>118</v>
      </c>
      <c r="G65" s="101" t="s">
        <v>118</v>
      </c>
      <c r="H65" s="105" t="s">
        <v>118</v>
      </c>
      <c r="I65" s="101" t="s">
        <v>118</v>
      </c>
      <c r="J65" s="105" t="s">
        <v>118</v>
      </c>
      <c r="K65" s="101"/>
      <c r="L65" s="176" t="s">
        <v>117</v>
      </c>
      <c r="M65" s="176" t="s">
        <v>117</v>
      </c>
      <c r="N65" s="176" t="s">
        <v>117</v>
      </c>
      <c r="O65" s="176" t="s">
        <v>117</v>
      </c>
      <c r="P65" s="176" t="s">
        <v>117</v>
      </c>
      <c r="Q65" s="176" t="s">
        <v>117</v>
      </c>
      <c r="R65" s="106" t="s">
        <v>111</v>
      </c>
      <c r="S65" s="6">
        <v>65</v>
      </c>
    </row>
    <row r="66" spans="1:19">
      <c r="A66" s="101" t="s">
        <v>111</v>
      </c>
      <c r="B66" s="105" t="s">
        <v>111</v>
      </c>
      <c r="C66" s="101" t="s">
        <v>117</v>
      </c>
      <c r="D66" s="105" t="s">
        <v>118</v>
      </c>
      <c r="E66" s="101" t="s">
        <v>118</v>
      </c>
      <c r="F66" s="105" t="s">
        <v>118</v>
      </c>
      <c r="G66" s="101" t="s">
        <v>118</v>
      </c>
      <c r="H66" s="105" t="s">
        <v>118</v>
      </c>
      <c r="I66" s="101" t="s">
        <v>118</v>
      </c>
      <c r="J66" s="105" t="s">
        <v>118</v>
      </c>
      <c r="K66" s="101"/>
      <c r="L66" s="176" t="s">
        <v>117</v>
      </c>
      <c r="M66" s="176" t="s">
        <v>117</v>
      </c>
      <c r="N66" s="176" t="s">
        <v>117</v>
      </c>
      <c r="O66" s="176" t="s">
        <v>117</v>
      </c>
      <c r="P66" s="176" t="s">
        <v>117</v>
      </c>
      <c r="Q66" s="176" t="s">
        <v>117</v>
      </c>
      <c r="R66" s="106" t="s">
        <v>111</v>
      </c>
      <c r="S66" s="6">
        <v>66</v>
      </c>
    </row>
    <row r="67" spans="1:19">
      <c r="A67" s="101" t="s">
        <v>111</v>
      </c>
      <c r="B67" s="105" t="s">
        <v>111</v>
      </c>
      <c r="C67" s="101" t="s">
        <v>117</v>
      </c>
      <c r="D67" s="105" t="s">
        <v>118</v>
      </c>
      <c r="E67" s="101" t="s">
        <v>118</v>
      </c>
      <c r="F67" s="105" t="s">
        <v>118</v>
      </c>
      <c r="G67" s="101" t="s">
        <v>118</v>
      </c>
      <c r="H67" s="105" t="s">
        <v>118</v>
      </c>
      <c r="I67" s="101" t="s">
        <v>118</v>
      </c>
      <c r="J67" s="105" t="s">
        <v>118</v>
      </c>
      <c r="K67" s="101"/>
      <c r="L67" s="176" t="s">
        <v>117</v>
      </c>
      <c r="M67" s="176" t="s">
        <v>117</v>
      </c>
      <c r="N67" s="176" t="s">
        <v>117</v>
      </c>
      <c r="O67" s="176" t="s">
        <v>117</v>
      </c>
      <c r="P67" s="176" t="s">
        <v>117</v>
      </c>
      <c r="Q67" s="176" t="s">
        <v>117</v>
      </c>
      <c r="R67" s="106" t="s">
        <v>111</v>
      </c>
      <c r="S67" s="6">
        <v>67</v>
      </c>
    </row>
    <row r="68" spans="1:19">
      <c r="A68" s="101" t="s">
        <v>111</v>
      </c>
      <c r="B68" s="105" t="s">
        <v>111</v>
      </c>
      <c r="C68" s="101" t="s">
        <v>117</v>
      </c>
      <c r="D68" s="105" t="s">
        <v>118</v>
      </c>
      <c r="E68" s="101" t="s">
        <v>118</v>
      </c>
      <c r="F68" s="105" t="s">
        <v>118</v>
      </c>
      <c r="G68" s="101" t="s">
        <v>118</v>
      </c>
      <c r="H68" s="105" t="s">
        <v>118</v>
      </c>
      <c r="I68" s="101" t="s">
        <v>118</v>
      </c>
      <c r="J68" s="105" t="s">
        <v>118</v>
      </c>
      <c r="K68" s="101"/>
      <c r="L68" s="176" t="s">
        <v>117</v>
      </c>
      <c r="M68" s="176" t="s">
        <v>117</v>
      </c>
      <c r="N68" s="176" t="s">
        <v>117</v>
      </c>
      <c r="O68" s="176" t="s">
        <v>117</v>
      </c>
      <c r="P68" s="176" t="s">
        <v>117</v>
      </c>
      <c r="Q68" s="176" t="s">
        <v>117</v>
      </c>
      <c r="R68" s="106" t="s">
        <v>111</v>
      </c>
      <c r="S68" s="6">
        <v>68</v>
      </c>
    </row>
    <row r="69" spans="1:19">
      <c r="A69" s="101" t="s">
        <v>111</v>
      </c>
      <c r="B69" s="105" t="s">
        <v>111</v>
      </c>
      <c r="C69" s="101" t="s">
        <v>117</v>
      </c>
      <c r="D69" s="105" t="s">
        <v>118</v>
      </c>
      <c r="E69" s="101" t="s">
        <v>118</v>
      </c>
      <c r="F69" s="105" t="s">
        <v>118</v>
      </c>
      <c r="G69" s="101" t="s">
        <v>118</v>
      </c>
      <c r="H69" s="105" t="s">
        <v>118</v>
      </c>
      <c r="I69" s="101" t="s">
        <v>118</v>
      </c>
      <c r="J69" s="105" t="s">
        <v>118</v>
      </c>
      <c r="K69" s="101"/>
      <c r="L69" s="176" t="s">
        <v>117</v>
      </c>
      <c r="M69" s="176" t="s">
        <v>117</v>
      </c>
      <c r="N69" s="176" t="s">
        <v>117</v>
      </c>
      <c r="O69" s="176" t="s">
        <v>117</v>
      </c>
      <c r="P69" s="176" t="s">
        <v>117</v>
      </c>
      <c r="Q69" s="176" t="s">
        <v>117</v>
      </c>
      <c r="R69" s="106" t="s">
        <v>111</v>
      </c>
      <c r="S69" s="6">
        <v>69</v>
      </c>
    </row>
    <row r="70" spans="1:19">
      <c r="A70" s="101" t="s">
        <v>111</v>
      </c>
      <c r="B70" s="105" t="s">
        <v>111</v>
      </c>
      <c r="C70" s="101" t="s">
        <v>117</v>
      </c>
      <c r="D70" s="105" t="s">
        <v>118</v>
      </c>
      <c r="E70" s="101" t="s">
        <v>118</v>
      </c>
      <c r="F70" s="105" t="s">
        <v>118</v>
      </c>
      <c r="G70" s="101" t="s">
        <v>118</v>
      </c>
      <c r="H70" s="105" t="s">
        <v>118</v>
      </c>
      <c r="I70" s="101" t="s">
        <v>118</v>
      </c>
      <c r="J70" s="105" t="s">
        <v>118</v>
      </c>
      <c r="K70" s="101"/>
      <c r="L70" s="176" t="s">
        <v>117</v>
      </c>
      <c r="M70" s="176" t="s">
        <v>117</v>
      </c>
      <c r="N70" s="176" t="s">
        <v>117</v>
      </c>
      <c r="O70" s="176" t="s">
        <v>117</v>
      </c>
      <c r="P70" s="176" t="s">
        <v>117</v>
      </c>
      <c r="Q70" s="176" t="s">
        <v>117</v>
      </c>
      <c r="R70" s="106" t="s">
        <v>111</v>
      </c>
      <c r="S70" s="6">
        <v>70</v>
      </c>
    </row>
    <row r="71" spans="1:19">
      <c r="A71" s="100"/>
      <c r="B71" s="99"/>
      <c r="C71" s="100"/>
      <c r="D71" s="99"/>
      <c r="E71" s="100"/>
      <c r="F71" s="99"/>
      <c r="G71" s="100"/>
      <c r="H71" s="99"/>
      <c r="I71" s="100"/>
      <c r="K71" s="100"/>
      <c r="L71" s="99"/>
      <c r="M71" s="100"/>
      <c r="O71" s="100"/>
      <c r="Q71" s="100"/>
      <c r="R71" s="100"/>
    </row>
    <row r="72" spans="1:19">
      <c r="A72" s="100"/>
      <c r="B72" s="99"/>
      <c r="C72" s="100"/>
      <c r="D72" s="99"/>
      <c r="E72" s="100"/>
      <c r="F72" s="99"/>
      <c r="G72" s="100"/>
      <c r="H72" s="99"/>
      <c r="L72" s="99"/>
      <c r="M72" s="100"/>
      <c r="R72" s="100"/>
    </row>
    <row r="73" spans="1:19">
      <c r="A73" s="100"/>
      <c r="B73" s="99"/>
      <c r="C73" s="100"/>
      <c r="D73" s="99"/>
      <c r="E73" s="100"/>
      <c r="F73" s="99"/>
      <c r="G73" s="100"/>
      <c r="H73" s="99"/>
      <c r="L73" s="99"/>
      <c r="M73" s="100"/>
      <c r="R73" s="100"/>
    </row>
    <row r="74" spans="1:19">
      <c r="A74" s="100"/>
      <c r="B74" s="99"/>
      <c r="C74" s="100"/>
      <c r="D74" s="99"/>
      <c r="E74" s="100"/>
      <c r="F74" s="99"/>
      <c r="G74" s="100"/>
      <c r="H74" s="99"/>
      <c r="L74" s="99"/>
      <c r="M74" s="100"/>
      <c r="R74" s="100"/>
    </row>
    <row r="75" spans="1:19">
      <c r="A75" s="100"/>
      <c r="B75" s="99"/>
      <c r="C75" s="100"/>
      <c r="D75" s="99"/>
      <c r="E75" s="100"/>
      <c r="F75" s="99"/>
      <c r="G75" s="100"/>
      <c r="H75" s="99"/>
      <c r="L75" s="99"/>
      <c r="M75" s="100"/>
      <c r="R75" s="100"/>
    </row>
    <row r="76" spans="1:19">
      <c r="A76" s="100"/>
      <c r="B76" s="99"/>
      <c r="C76" s="100"/>
      <c r="D76" s="99"/>
      <c r="E76" s="100"/>
      <c r="F76" s="99"/>
      <c r="G76" s="100"/>
      <c r="H76" s="99"/>
      <c r="L76" s="99"/>
      <c r="M76" s="100"/>
      <c r="R76" s="100"/>
    </row>
    <row r="77" spans="1:19">
      <c r="A77" s="100"/>
      <c r="B77" s="99"/>
      <c r="C77" s="100"/>
      <c r="D77" s="99"/>
      <c r="E77" s="100"/>
      <c r="F77" s="99"/>
      <c r="G77" s="100"/>
      <c r="H77" s="99"/>
      <c r="L77" s="99"/>
      <c r="M77" s="100"/>
      <c r="R77" s="100"/>
    </row>
    <row r="78" spans="1:19">
      <c r="A78" s="100"/>
      <c r="B78" s="99"/>
      <c r="C78" s="100"/>
      <c r="D78" s="99"/>
      <c r="E78" s="100"/>
      <c r="F78" s="99"/>
      <c r="G78" s="100"/>
      <c r="H78" s="99"/>
      <c r="L78" s="99"/>
      <c r="M78" s="100"/>
      <c r="R78" s="100"/>
    </row>
    <row r="79" spans="1:19">
      <c r="A79" s="100"/>
      <c r="B79" s="99"/>
      <c r="C79" s="100"/>
      <c r="D79" s="99"/>
      <c r="E79" s="100"/>
      <c r="F79" s="99"/>
      <c r="G79" s="100"/>
      <c r="H79" s="99"/>
      <c r="L79" s="99"/>
      <c r="M79" s="100"/>
      <c r="R79" s="100"/>
    </row>
    <row r="80" spans="1:19">
      <c r="A80" s="100"/>
      <c r="B80" s="99"/>
      <c r="C80" s="100"/>
      <c r="D80" s="99"/>
      <c r="E80" s="100"/>
      <c r="F80" s="99"/>
      <c r="G80" s="100"/>
      <c r="H80" s="99"/>
      <c r="L80" s="99"/>
      <c r="M80" s="100"/>
      <c r="R80" s="100"/>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workbookViewId="0">
      <selection activeCell="C7" sqref="C7:C8"/>
    </sheetView>
  </sheetViews>
  <sheetFormatPr defaultRowHeight="12.75"/>
  <cols>
    <col min="1" max="1" width="7.7109375" style="103" customWidth="1"/>
    <col min="2" max="2" width="7.7109375" style="104" customWidth="1"/>
    <col min="3" max="3" width="7.7109375" style="103" customWidth="1"/>
    <col min="4" max="4" width="7.7109375" style="104" customWidth="1"/>
    <col min="5" max="5" width="7.7109375" style="103" customWidth="1"/>
    <col min="6" max="6" width="7.7109375" style="104" customWidth="1"/>
    <col min="7" max="7" width="7.7109375" style="103" customWidth="1"/>
    <col min="8" max="8" width="7.7109375" style="104" customWidth="1"/>
    <col min="9" max="9" width="7.7109375" style="102" customWidth="1"/>
    <col min="10" max="10" width="7.7109375" style="99" customWidth="1"/>
    <col min="11" max="11" width="7.7109375" style="102" customWidth="1"/>
    <col min="12" max="12" width="7.7109375" style="104" customWidth="1"/>
    <col min="13" max="13" width="7.7109375" style="103" customWidth="1"/>
    <col min="14" max="14" width="7.7109375" style="99" customWidth="1"/>
    <col min="15" max="15" width="7.7109375" style="102" customWidth="1"/>
    <col min="16" max="16" width="7.7109375" style="99" customWidth="1"/>
    <col min="17" max="17" width="7.7109375" style="102" customWidth="1"/>
    <col min="18" max="18" width="11.5703125" style="102" customWidth="1"/>
    <col min="19" max="19" width="13.7109375" style="6" customWidth="1"/>
    <col min="21" max="21" width="11.140625" customWidth="1"/>
    <col min="22" max="22" width="14.42578125" customWidth="1"/>
    <col min="23" max="23" width="15.85546875" customWidth="1"/>
    <col min="24" max="24" width="13.28515625" customWidth="1"/>
  </cols>
  <sheetData>
    <row r="1" spans="1:28" ht="24" customHeight="1">
      <c r="A1" s="95" t="s">
        <v>250</v>
      </c>
      <c r="B1" s="95" t="s">
        <v>110</v>
      </c>
      <c r="C1" s="95" t="s">
        <v>109</v>
      </c>
      <c r="D1" s="95" t="s">
        <v>108</v>
      </c>
      <c r="E1" s="95" t="s">
        <v>107</v>
      </c>
      <c r="F1" s="95" t="s">
        <v>106</v>
      </c>
      <c r="G1" s="95" t="s">
        <v>105</v>
      </c>
      <c r="H1" s="95" t="s">
        <v>139</v>
      </c>
      <c r="I1" s="95" t="s">
        <v>104</v>
      </c>
      <c r="J1" s="95" t="s">
        <v>103</v>
      </c>
      <c r="K1" s="95"/>
      <c r="L1" s="95" t="s">
        <v>130</v>
      </c>
      <c r="M1" s="95" t="s">
        <v>131</v>
      </c>
      <c r="N1" s="95" t="s">
        <v>135</v>
      </c>
      <c r="O1" s="95" t="s">
        <v>132</v>
      </c>
      <c r="P1" s="95" t="s">
        <v>134</v>
      </c>
      <c r="Q1" s="95" t="s">
        <v>133</v>
      </c>
      <c r="R1" s="96" t="s">
        <v>93</v>
      </c>
      <c r="S1" s="107" t="s">
        <v>94</v>
      </c>
      <c r="Y1" s="110"/>
      <c r="Z1" s="110"/>
      <c r="AA1" s="110"/>
      <c r="AB1" s="110"/>
    </row>
    <row r="2" spans="1:28">
      <c r="A2" s="97" t="s">
        <v>95</v>
      </c>
      <c r="B2" s="99" t="s">
        <v>95</v>
      </c>
      <c r="C2" s="97" t="s">
        <v>95</v>
      </c>
      <c r="D2" s="99" t="s">
        <v>95</v>
      </c>
      <c r="E2" s="97" t="s">
        <v>95</v>
      </c>
      <c r="F2" s="99" t="s">
        <v>95</v>
      </c>
      <c r="G2" s="97" t="s">
        <v>95</v>
      </c>
      <c r="H2" s="99" t="s">
        <v>95</v>
      </c>
      <c r="I2" s="97" t="s">
        <v>95</v>
      </c>
      <c r="J2" s="99" t="s">
        <v>95</v>
      </c>
      <c r="K2" s="97"/>
      <c r="L2" s="99" t="s">
        <v>95</v>
      </c>
      <c r="M2" s="97" t="s">
        <v>95</v>
      </c>
      <c r="N2" s="99" t="s">
        <v>95</v>
      </c>
      <c r="O2" s="97" t="s">
        <v>95</v>
      </c>
      <c r="P2" s="99" t="s">
        <v>95</v>
      </c>
      <c r="Q2" s="97" t="s">
        <v>95</v>
      </c>
      <c r="R2" s="97" t="s">
        <v>95</v>
      </c>
      <c r="S2" s="6">
        <v>2</v>
      </c>
      <c r="Y2" s="111"/>
      <c r="Z2" s="112"/>
      <c r="AA2" s="111"/>
      <c r="AB2" s="112"/>
    </row>
    <row r="3" spans="1:28">
      <c r="A3" s="97" t="s">
        <v>95</v>
      </c>
      <c r="B3" s="99" t="s">
        <v>95</v>
      </c>
      <c r="C3" s="97" t="s">
        <v>95</v>
      </c>
      <c r="D3" s="98" t="s">
        <v>95</v>
      </c>
      <c r="E3" s="97" t="s">
        <v>95</v>
      </c>
      <c r="F3" s="99" t="s">
        <v>95</v>
      </c>
      <c r="G3" s="97" t="s">
        <v>95</v>
      </c>
      <c r="H3" s="99" t="s">
        <v>95</v>
      </c>
      <c r="I3" s="97" t="s">
        <v>95</v>
      </c>
      <c r="J3" s="99" t="s">
        <v>95</v>
      </c>
      <c r="K3" s="97"/>
      <c r="L3" s="99" t="s">
        <v>95</v>
      </c>
      <c r="M3" s="97" t="s">
        <v>95</v>
      </c>
      <c r="N3" s="99" t="s">
        <v>95</v>
      </c>
      <c r="O3" s="97" t="s">
        <v>95</v>
      </c>
      <c r="P3" s="99" t="s">
        <v>95</v>
      </c>
      <c r="Q3" s="97" t="s">
        <v>95</v>
      </c>
      <c r="R3" s="97" t="s">
        <v>95</v>
      </c>
      <c r="S3" s="6">
        <v>3</v>
      </c>
      <c r="Y3" s="111"/>
      <c r="Z3" s="112"/>
      <c r="AA3" s="111"/>
      <c r="AB3" s="112"/>
    </row>
    <row r="4" spans="1:28">
      <c r="A4" s="97" t="s">
        <v>95</v>
      </c>
      <c r="B4" s="99" t="s">
        <v>95</v>
      </c>
      <c r="C4" s="97" t="s">
        <v>95</v>
      </c>
      <c r="D4" s="98" t="s">
        <v>95</v>
      </c>
      <c r="E4" s="97" t="s">
        <v>95</v>
      </c>
      <c r="F4" s="99" t="s">
        <v>95</v>
      </c>
      <c r="G4" s="97" t="s">
        <v>95</v>
      </c>
      <c r="H4" s="99" t="s">
        <v>95</v>
      </c>
      <c r="I4" s="97" t="s">
        <v>95</v>
      </c>
      <c r="J4" s="99" t="s">
        <v>95</v>
      </c>
      <c r="K4" s="97"/>
      <c r="L4" s="99" t="s">
        <v>95</v>
      </c>
      <c r="M4" s="97" t="s">
        <v>95</v>
      </c>
      <c r="N4" s="99" t="s">
        <v>95</v>
      </c>
      <c r="O4" s="97" t="s">
        <v>95</v>
      </c>
      <c r="P4" s="99" t="s">
        <v>95</v>
      </c>
      <c r="Q4" s="97" t="s">
        <v>95</v>
      </c>
      <c r="R4" s="97" t="s">
        <v>95</v>
      </c>
      <c r="S4" s="6">
        <v>4</v>
      </c>
      <c r="T4" s="109" t="s">
        <v>128</v>
      </c>
      <c r="V4" s="39" t="s">
        <v>22</v>
      </c>
      <c r="W4" s="113" t="s">
        <v>33</v>
      </c>
      <c r="Y4" s="111"/>
      <c r="Z4" s="112"/>
      <c r="AA4" s="111"/>
      <c r="AB4" s="112"/>
    </row>
    <row r="5" spans="1:28">
      <c r="A5" s="97" t="s">
        <v>95</v>
      </c>
      <c r="B5" s="99" t="s">
        <v>95</v>
      </c>
      <c r="C5" s="97" t="s">
        <v>95</v>
      </c>
      <c r="D5" s="98" t="s">
        <v>95</v>
      </c>
      <c r="E5" s="97" t="s">
        <v>95</v>
      </c>
      <c r="F5" s="99" t="s">
        <v>95</v>
      </c>
      <c r="G5" s="97" t="s">
        <v>95</v>
      </c>
      <c r="H5" s="176" t="s">
        <v>112</v>
      </c>
      <c r="I5" s="101" t="s">
        <v>112</v>
      </c>
      <c r="J5" s="176" t="s">
        <v>112</v>
      </c>
      <c r="K5" s="97"/>
      <c r="L5" s="99" t="s">
        <v>95</v>
      </c>
      <c r="M5" s="97" t="s">
        <v>95</v>
      </c>
      <c r="N5" s="99" t="s">
        <v>95</v>
      </c>
      <c r="O5" s="97" t="s">
        <v>95</v>
      </c>
      <c r="P5" s="99" t="s">
        <v>95</v>
      </c>
      <c r="Q5" s="97" t="s">
        <v>95</v>
      </c>
      <c r="R5" s="97" t="s">
        <v>95</v>
      </c>
      <c r="S5" s="6">
        <v>5</v>
      </c>
      <c r="T5" s="95"/>
      <c r="V5" s="42" t="s">
        <v>23</v>
      </c>
      <c r="W5" s="10" t="s">
        <v>83</v>
      </c>
      <c r="Y5" s="111"/>
      <c r="Z5" s="112"/>
      <c r="AA5" s="111"/>
      <c r="AB5" s="112"/>
    </row>
    <row r="6" spans="1:28">
      <c r="A6" s="97" t="s">
        <v>95</v>
      </c>
      <c r="B6" s="98" t="s">
        <v>95</v>
      </c>
      <c r="C6" s="97" t="s">
        <v>95</v>
      </c>
      <c r="D6" s="98" t="s">
        <v>95</v>
      </c>
      <c r="E6" s="97" t="s">
        <v>95</v>
      </c>
      <c r="F6" s="98" t="s">
        <v>95</v>
      </c>
      <c r="G6" s="97" t="s">
        <v>95</v>
      </c>
      <c r="H6" s="176" t="s">
        <v>112</v>
      </c>
      <c r="I6" s="101" t="s">
        <v>112</v>
      </c>
      <c r="J6" s="176" t="s">
        <v>112</v>
      </c>
      <c r="K6" s="97"/>
      <c r="L6" s="98" t="s">
        <v>95</v>
      </c>
      <c r="M6" s="97" t="s">
        <v>95</v>
      </c>
      <c r="N6" s="99" t="s">
        <v>95</v>
      </c>
      <c r="O6" s="97" t="s">
        <v>95</v>
      </c>
      <c r="P6" s="99" t="s">
        <v>95</v>
      </c>
      <c r="Q6" s="97" t="s">
        <v>95</v>
      </c>
      <c r="R6" s="97" t="s">
        <v>95</v>
      </c>
      <c r="S6" s="6">
        <v>6</v>
      </c>
      <c r="T6" s="95" t="s">
        <v>250</v>
      </c>
      <c r="V6" s="42" t="s">
        <v>24</v>
      </c>
      <c r="W6" s="10" t="s">
        <v>84</v>
      </c>
      <c r="Y6" s="112"/>
      <c r="Z6" s="112"/>
      <c r="AA6" s="111"/>
      <c r="AB6" s="112"/>
    </row>
    <row r="7" spans="1:28">
      <c r="A7" s="97" t="s">
        <v>95</v>
      </c>
      <c r="B7" s="98" t="s">
        <v>95</v>
      </c>
      <c r="C7" s="97" t="s">
        <v>95</v>
      </c>
      <c r="D7" s="105" t="s">
        <v>112</v>
      </c>
      <c r="E7" s="101" t="s">
        <v>112</v>
      </c>
      <c r="F7" s="105" t="s">
        <v>112</v>
      </c>
      <c r="G7" s="101" t="s">
        <v>112</v>
      </c>
      <c r="H7" s="105" t="s">
        <v>112</v>
      </c>
      <c r="I7" s="101" t="s">
        <v>112</v>
      </c>
      <c r="J7" s="105" t="s">
        <v>112</v>
      </c>
      <c r="K7" s="101"/>
      <c r="L7" s="105" t="s">
        <v>129</v>
      </c>
      <c r="M7" s="101" t="s">
        <v>129</v>
      </c>
      <c r="N7" s="105" t="s">
        <v>129</v>
      </c>
      <c r="O7" s="101" t="s">
        <v>129</v>
      </c>
      <c r="P7" s="105" t="s">
        <v>129</v>
      </c>
      <c r="Q7" s="101" t="s">
        <v>129</v>
      </c>
      <c r="R7" s="106" t="s">
        <v>112</v>
      </c>
      <c r="S7" s="6">
        <v>7</v>
      </c>
      <c r="T7" s="95" t="s">
        <v>110</v>
      </c>
      <c r="V7" s="42" t="s">
        <v>25</v>
      </c>
      <c r="W7" s="10" t="s">
        <v>50</v>
      </c>
      <c r="Y7" s="112"/>
      <c r="Z7" s="112"/>
      <c r="AA7" s="112"/>
      <c r="AB7" s="112"/>
    </row>
    <row r="8" spans="1:28">
      <c r="A8" s="97" t="s">
        <v>95</v>
      </c>
      <c r="B8" s="98" t="s">
        <v>95</v>
      </c>
      <c r="C8" s="97" t="s">
        <v>95</v>
      </c>
      <c r="D8" s="105" t="s">
        <v>112</v>
      </c>
      <c r="E8" s="101" t="s">
        <v>112</v>
      </c>
      <c r="F8" s="105" t="s">
        <v>112</v>
      </c>
      <c r="G8" s="101" t="s">
        <v>112</v>
      </c>
      <c r="H8" s="105" t="s">
        <v>112</v>
      </c>
      <c r="I8" s="101" t="s">
        <v>112</v>
      </c>
      <c r="J8" s="105" t="s">
        <v>112</v>
      </c>
      <c r="K8" s="101"/>
      <c r="L8" s="105" t="s">
        <v>129</v>
      </c>
      <c r="M8" s="101" t="s">
        <v>129</v>
      </c>
      <c r="N8" s="105" t="s">
        <v>129</v>
      </c>
      <c r="O8" s="101" t="s">
        <v>129</v>
      </c>
      <c r="P8" s="105" t="s">
        <v>129</v>
      </c>
      <c r="Q8" s="101" t="s">
        <v>129</v>
      </c>
      <c r="R8" s="106" t="s">
        <v>112</v>
      </c>
      <c r="S8" s="6">
        <v>8</v>
      </c>
      <c r="T8" s="95" t="s">
        <v>109</v>
      </c>
      <c r="V8" s="42" t="s">
        <v>26</v>
      </c>
      <c r="W8" s="10" t="s">
        <v>49</v>
      </c>
      <c r="Y8" s="112"/>
      <c r="Z8" s="112"/>
      <c r="AA8" s="112"/>
      <c r="AB8" s="112"/>
    </row>
    <row r="9" spans="1:28">
      <c r="A9" s="97" t="s">
        <v>95</v>
      </c>
      <c r="B9" s="98" t="s">
        <v>95</v>
      </c>
      <c r="C9" s="101" t="s">
        <v>126</v>
      </c>
      <c r="D9" s="105" t="s">
        <v>113</v>
      </c>
      <c r="E9" s="101" t="s">
        <v>113</v>
      </c>
      <c r="F9" s="105" t="s">
        <v>113</v>
      </c>
      <c r="G9" s="101" t="s">
        <v>113</v>
      </c>
      <c r="H9" s="105" t="s">
        <v>113</v>
      </c>
      <c r="I9" s="101" t="s">
        <v>113</v>
      </c>
      <c r="J9" s="105" t="s">
        <v>113</v>
      </c>
      <c r="K9" s="101"/>
      <c r="L9" s="105" t="s">
        <v>129</v>
      </c>
      <c r="M9" s="101" t="s">
        <v>129</v>
      </c>
      <c r="N9" s="105" t="s">
        <v>129</v>
      </c>
      <c r="O9" s="101" t="s">
        <v>129</v>
      </c>
      <c r="P9" s="105" t="s">
        <v>129</v>
      </c>
      <c r="Q9" s="101" t="s">
        <v>129</v>
      </c>
      <c r="R9" s="106" t="s">
        <v>113</v>
      </c>
      <c r="S9" s="6">
        <v>9</v>
      </c>
      <c r="T9" s="95" t="s">
        <v>108</v>
      </c>
      <c r="V9" s="42" t="s">
        <v>27</v>
      </c>
      <c r="W9" s="10" t="s">
        <v>63</v>
      </c>
      <c r="Y9" s="112"/>
      <c r="Z9" s="112"/>
      <c r="AA9" s="112"/>
      <c r="AB9" s="112"/>
    </row>
    <row r="10" spans="1:28">
      <c r="A10" s="97" t="s">
        <v>95</v>
      </c>
      <c r="B10" s="98" t="s">
        <v>95</v>
      </c>
      <c r="C10" s="101" t="s">
        <v>126</v>
      </c>
      <c r="D10" s="105" t="s">
        <v>113</v>
      </c>
      <c r="E10" s="101" t="s">
        <v>113</v>
      </c>
      <c r="F10" s="105" t="s">
        <v>113</v>
      </c>
      <c r="G10" s="101" t="s">
        <v>113</v>
      </c>
      <c r="H10" s="105" t="s">
        <v>113</v>
      </c>
      <c r="I10" s="101" t="s">
        <v>113</v>
      </c>
      <c r="J10" s="105" t="s">
        <v>113</v>
      </c>
      <c r="K10" s="101"/>
      <c r="L10" s="105" t="s">
        <v>129</v>
      </c>
      <c r="M10" s="101" t="s">
        <v>129</v>
      </c>
      <c r="N10" s="105" t="s">
        <v>129</v>
      </c>
      <c r="O10" s="101" t="s">
        <v>129</v>
      </c>
      <c r="P10" s="105" t="s">
        <v>129</v>
      </c>
      <c r="Q10" s="101" t="s">
        <v>129</v>
      </c>
      <c r="R10" s="106" t="s">
        <v>113</v>
      </c>
      <c r="S10" s="6">
        <v>10</v>
      </c>
      <c r="T10" s="95" t="s">
        <v>107</v>
      </c>
      <c r="V10" s="89" t="s">
        <v>46</v>
      </c>
      <c r="W10" s="10" t="s">
        <v>64</v>
      </c>
      <c r="Y10" s="112"/>
      <c r="Z10" s="112"/>
      <c r="AA10" s="112"/>
      <c r="AB10" s="112"/>
    </row>
    <row r="11" spans="1:28">
      <c r="A11" s="101" t="s">
        <v>127</v>
      </c>
      <c r="B11" s="105" t="s">
        <v>127</v>
      </c>
      <c r="C11" s="101" t="s">
        <v>126</v>
      </c>
      <c r="D11" s="105" t="s">
        <v>114</v>
      </c>
      <c r="E11" s="101" t="s">
        <v>114</v>
      </c>
      <c r="F11" s="105" t="s">
        <v>114</v>
      </c>
      <c r="G11" s="101" t="s">
        <v>114</v>
      </c>
      <c r="H11" s="105" t="s">
        <v>114</v>
      </c>
      <c r="I11" s="101" t="s">
        <v>114</v>
      </c>
      <c r="J11" s="105" t="s">
        <v>114</v>
      </c>
      <c r="K11" s="101"/>
      <c r="L11" s="105" t="s">
        <v>129</v>
      </c>
      <c r="M11" s="101" t="s">
        <v>129</v>
      </c>
      <c r="N11" s="105" t="s">
        <v>129</v>
      </c>
      <c r="O11" s="101" t="s">
        <v>129</v>
      </c>
      <c r="P11" s="105" t="s">
        <v>129</v>
      </c>
      <c r="Q11" s="101" t="s">
        <v>129</v>
      </c>
      <c r="R11" s="106" t="s">
        <v>114</v>
      </c>
      <c r="S11" s="6">
        <v>11</v>
      </c>
      <c r="T11" s="95" t="s">
        <v>106</v>
      </c>
      <c r="V11" s="89" t="s">
        <v>90</v>
      </c>
      <c r="W11" s="10" t="s">
        <v>65</v>
      </c>
      <c r="Y11" s="112"/>
      <c r="Z11" s="112"/>
      <c r="AA11" s="112"/>
      <c r="AB11" s="112"/>
    </row>
    <row r="12" spans="1:28">
      <c r="A12" s="101" t="s">
        <v>127</v>
      </c>
      <c r="B12" s="105" t="s">
        <v>127</v>
      </c>
      <c r="C12" s="101" t="s">
        <v>126</v>
      </c>
      <c r="D12" s="105" t="s">
        <v>114</v>
      </c>
      <c r="E12" s="101" t="s">
        <v>114</v>
      </c>
      <c r="F12" s="105" t="s">
        <v>114</v>
      </c>
      <c r="G12" s="101" t="s">
        <v>114</v>
      </c>
      <c r="H12" s="105" t="s">
        <v>114</v>
      </c>
      <c r="I12" s="101" t="s">
        <v>114</v>
      </c>
      <c r="J12" s="105" t="s">
        <v>114</v>
      </c>
      <c r="K12" s="101"/>
      <c r="L12" s="105" t="s">
        <v>129</v>
      </c>
      <c r="M12" s="101" t="s">
        <v>129</v>
      </c>
      <c r="N12" s="105" t="s">
        <v>129</v>
      </c>
      <c r="O12" s="101" t="s">
        <v>129</v>
      </c>
      <c r="P12" s="105" t="s">
        <v>129</v>
      </c>
      <c r="Q12" s="101" t="s">
        <v>129</v>
      </c>
      <c r="R12" s="106" t="s">
        <v>114</v>
      </c>
      <c r="S12" s="6">
        <v>12</v>
      </c>
      <c r="T12" s="95" t="s">
        <v>105</v>
      </c>
      <c r="V12" s="89" t="s">
        <v>89</v>
      </c>
      <c r="W12" s="10" t="s">
        <v>66</v>
      </c>
      <c r="Y12" s="112"/>
      <c r="Z12" s="112"/>
      <c r="AA12" s="112"/>
      <c r="AB12" s="112"/>
    </row>
    <row r="13" spans="1:28">
      <c r="A13" s="101" t="s">
        <v>127</v>
      </c>
      <c r="B13" s="105" t="s">
        <v>127</v>
      </c>
      <c r="C13" s="101" t="s">
        <v>115</v>
      </c>
      <c r="D13" s="105" t="s">
        <v>118</v>
      </c>
      <c r="E13" s="101" t="s">
        <v>118</v>
      </c>
      <c r="F13" s="105" t="s">
        <v>118</v>
      </c>
      <c r="G13" s="101" t="s">
        <v>118</v>
      </c>
      <c r="H13" s="105" t="s">
        <v>118</v>
      </c>
      <c r="I13" s="101" t="s">
        <v>118</v>
      </c>
      <c r="J13" s="105" t="s">
        <v>118</v>
      </c>
      <c r="K13" s="101"/>
      <c r="L13" s="105" t="s">
        <v>129</v>
      </c>
      <c r="M13" s="101" t="s">
        <v>129</v>
      </c>
      <c r="N13" s="105" t="s">
        <v>129</v>
      </c>
      <c r="O13" s="101" t="s">
        <v>129</v>
      </c>
      <c r="P13" s="105" t="s">
        <v>129</v>
      </c>
      <c r="Q13" s="101" t="s">
        <v>129</v>
      </c>
      <c r="R13" s="106" t="s">
        <v>115</v>
      </c>
      <c r="S13" s="6">
        <v>13</v>
      </c>
      <c r="T13" s="95" t="s">
        <v>104</v>
      </c>
      <c r="V13" s="45" t="s">
        <v>41</v>
      </c>
      <c r="W13" s="10" t="s">
        <v>67</v>
      </c>
      <c r="Y13" s="112"/>
      <c r="Z13" s="112"/>
      <c r="AA13" s="112"/>
      <c r="AB13" s="112"/>
    </row>
    <row r="14" spans="1:28">
      <c r="A14" s="101" t="s">
        <v>127</v>
      </c>
      <c r="B14" s="105" t="s">
        <v>127</v>
      </c>
      <c r="C14" s="101" t="s">
        <v>115</v>
      </c>
      <c r="D14" s="105" t="s">
        <v>118</v>
      </c>
      <c r="E14" s="101" t="s">
        <v>118</v>
      </c>
      <c r="F14" s="105" t="s">
        <v>118</v>
      </c>
      <c r="G14" s="101" t="s">
        <v>118</v>
      </c>
      <c r="H14" s="105" t="s">
        <v>118</v>
      </c>
      <c r="I14" s="101" t="s">
        <v>118</v>
      </c>
      <c r="J14" s="105" t="s">
        <v>118</v>
      </c>
      <c r="K14" s="101"/>
      <c r="L14" s="105" t="s">
        <v>129</v>
      </c>
      <c r="M14" s="101" t="s">
        <v>129</v>
      </c>
      <c r="N14" s="105" t="s">
        <v>129</v>
      </c>
      <c r="O14" s="101" t="s">
        <v>129</v>
      </c>
      <c r="P14" s="105" t="s">
        <v>129</v>
      </c>
      <c r="Q14" s="101" t="s">
        <v>129</v>
      </c>
      <c r="R14" s="106" t="s">
        <v>115</v>
      </c>
      <c r="S14" s="6">
        <v>14</v>
      </c>
      <c r="T14" s="95" t="s">
        <v>103</v>
      </c>
      <c r="V14" s="47" t="s">
        <v>46</v>
      </c>
      <c r="W14" s="10" t="s">
        <v>68</v>
      </c>
      <c r="Y14" s="112"/>
      <c r="Z14" s="112"/>
      <c r="AA14" s="112"/>
      <c r="AB14" s="112"/>
    </row>
    <row r="15" spans="1:28">
      <c r="A15" s="101" t="s">
        <v>116</v>
      </c>
      <c r="B15" s="105" t="s">
        <v>116</v>
      </c>
      <c r="C15" s="101" t="s">
        <v>117</v>
      </c>
      <c r="D15" s="105" t="s">
        <v>118</v>
      </c>
      <c r="E15" s="101" t="s">
        <v>118</v>
      </c>
      <c r="F15" s="105" t="s">
        <v>118</v>
      </c>
      <c r="G15" s="101" t="s">
        <v>118</v>
      </c>
      <c r="H15" s="105" t="s">
        <v>118</v>
      </c>
      <c r="I15" s="101" t="s">
        <v>118</v>
      </c>
      <c r="J15" s="105" t="s">
        <v>118</v>
      </c>
      <c r="K15" s="101"/>
      <c r="L15" s="105" t="s">
        <v>129</v>
      </c>
      <c r="M15" s="101" t="s">
        <v>129</v>
      </c>
      <c r="N15" s="105" t="s">
        <v>129</v>
      </c>
      <c r="O15" s="101" t="s">
        <v>129</v>
      </c>
      <c r="P15" s="105" t="s">
        <v>129</v>
      </c>
      <c r="Q15" s="101" t="s">
        <v>129</v>
      </c>
      <c r="R15" s="106" t="s">
        <v>116</v>
      </c>
      <c r="S15" s="6">
        <v>15</v>
      </c>
      <c r="T15" s="95" t="s">
        <v>130</v>
      </c>
      <c r="V15" s="47" t="s">
        <v>52</v>
      </c>
      <c r="W15" s="10" t="s">
        <v>69</v>
      </c>
      <c r="Y15" s="112"/>
      <c r="Z15" s="112"/>
      <c r="AA15" s="112"/>
      <c r="AB15" s="112"/>
    </row>
    <row r="16" spans="1:28">
      <c r="A16" s="101" t="s">
        <v>116</v>
      </c>
      <c r="B16" s="105" t="s">
        <v>116</v>
      </c>
      <c r="C16" s="101" t="s">
        <v>117</v>
      </c>
      <c r="D16" s="105" t="s">
        <v>118</v>
      </c>
      <c r="E16" s="101" t="s">
        <v>118</v>
      </c>
      <c r="F16" s="105" t="s">
        <v>118</v>
      </c>
      <c r="G16" s="101" t="s">
        <v>118</v>
      </c>
      <c r="H16" s="105" t="s">
        <v>118</v>
      </c>
      <c r="I16" s="101" t="s">
        <v>118</v>
      </c>
      <c r="J16" s="105" t="s">
        <v>118</v>
      </c>
      <c r="K16" s="101"/>
      <c r="L16" s="105" t="s">
        <v>129</v>
      </c>
      <c r="M16" s="101" t="s">
        <v>129</v>
      </c>
      <c r="N16" s="105" t="s">
        <v>129</v>
      </c>
      <c r="O16" s="101" t="s">
        <v>129</v>
      </c>
      <c r="P16" s="105" t="s">
        <v>129</v>
      </c>
      <c r="Q16" s="101" t="s">
        <v>129</v>
      </c>
      <c r="R16" s="106" t="s">
        <v>116</v>
      </c>
      <c r="S16" s="6">
        <v>16</v>
      </c>
      <c r="T16" s="95" t="s">
        <v>131</v>
      </c>
      <c r="V16" s="6"/>
      <c r="W16" s="10" t="s">
        <v>101</v>
      </c>
      <c r="Y16" s="112"/>
      <c r="Z16" s="112"/>
      <c r="AA16" s="112"/>
      <c r="AB16" s="112"/>
    </row>
    <row r="17" spans="1:28">
      <c r="A17" s="101" t="s">
        <v>111</v>
      </c>
      <c r="B17" s="105" t="s">
        <v>111</v>
      </c>
      <c r="C17" s="101" t="s">
        <v>117</v>
      </c>
      <c r="D17" s="105" t="s">
        <v>118</v>
      </c>
      <c r="E17" s="101" t="s">
        <v>118</v>
      </c>
      <c r="F17" s="105" t="s">
        <v>118</v>
      </c>
      <c r="G17" s="101" t="s">
        <v>118</v>
      </c>
      <c r="H17" s="105" t="s">
        <v>118</v>
      </c>
      <c r="I17" s="101" t="s">
        <v>118</v>
      </c>
      <c r="J17" s="105" t="s">
        <v>118</v>
      </c>
      <c r="K17" s="101"/>
      <c r="L17" s="105" t="s">
        <v>129</v>
      </c>
      <c r="M17" s="101" t="s">
        <v>129</v>
      </c>
      <c r="N17" s="105" t="s">
        <v>129</v>
      </c>
      <c r="O17" s="101" t="s">
        <v>129</v>
      </c>
      <c r="P17" s="105" t="s">
        <v>129</v>
      </c>
      <c r="Q17" s="101" t="s">
        <v>129</v>
      </c>
      <c r="R17" s="106" t="s">
        <v>119</v>
      </c>
      <c r="S17" s="6">
        <v>17</v>
      </c>
      <c r="T17" s="95" t="s">
        <v>135</v>
      </c>
      <c r="V17" s="6"/>
      <c r="W17" s="8"/>
      <c r="Y17" s="112"/>
      <c r="Z17" s="112"/>
      <c r="AA17" s="112"/>
      <c r="AB17" s="112"/>
    </row>
    <row r="18" spans="1:28">
      <c r="A18" s="101" t="s">
        <v>111</v>
      </c>
      <c r="B18" s="105" t="s">
        <v>111</v>
      </c>
      <c r="C18" s="101" t="s">
        <v>117</v>
      </c>
      <c r="D18" s="105" t="s">
        <v>118</v>
      </c>
      <c r="E18" s="101" t="s">
        <v>118</v>
      </c>
      <c r="F18" s="105" t="s">
        <v>118</v>
      </c>
      <c r="G18" s="101" t="s">
        <v>118</v>
      </c>
      <c r="H18" s="105" t="s">
        <v>118</v>
      </c>
      <c r="I18" s="101" t="s">
        <v>118</v>
      </c>
      <c r="J18" s="105" t="s">
        <v>118</v>
      </c>
      <c r="K18" s="101"/>
      <c r="L18" s="105" t="s">
        <v>129</v>
      </c>
      <c r="M18" s="101" t="s">
        <v>129</v>
      </c>
      <c r="N18" s="105" t="s">
        <v>129</v>
      </c>
      <c r="O18" s="101" t="s">
        <v>129</v>
      </c>
      <c r="P18" s="105" t="s">
        <v>129</v>
      </c>
      <c r="Q18" s="101" t="s">
        <v>129</v>
      </c>
      <c r="R18" s="106" t="s">
        <v>119</v>
      </c>
      <c r="S18" s="6">
        <v>18</v>
      </c>
      <c r="T18" s="95" t="s">
        <v>132</v>
      </c>
      <c r="V18" s="38"/>
      <c r="W18" s="8"/>
      <c r="Y18" s="112"/>
      <c r="Z18" s="112"/>
      <c r="AA18" s="112"/>
      <c r="AB18" s="112"/>
    </row>
    <row r="19" spans="1:28">
      <c r="A19" s="101" t="s">
        <v>111</v>
      </c>
      <c r="B19" s="105" t="s">
        <v>111</v>
      </c>
      <c r="C19" s="101" t="s">
        <v>117</v>
      </c>
      <c r="D19" s="105" t="s">
        <v>118</v>
      </c>
      <c r="E19" s="101" t="s">
        <v>118</v>
      </c>
      <c r="F19" s="105" t="s">
        <v>118</v>
      </c>
      <c r="G19" s="101" t="s">
        <v>118</v>
      </c>
      <c r="H19" s="105" t="s">
        <v>118</v>
      </c>
      <c r="I19" s="101" t="s">
        <v>118</v>
      </c>
      <c r="J19" s="105" t="s">
        <v>118</v>
      </c>
      <c r="K19" s="101"/>
      <c r="L19" s="105" t="s">
        <v>129</v>
      </c>
      <c r="M19" s="101" t="s">
        <v>129</v>
      </c>
      <c r="N19" s="105" t="s">
        <v>129</v>
      </c>
      <c r="O19" s="101" t="s">
        <v>129</v>
      </c>
      <c r="P19" s="105" t="s">
        <v>129</v>
      </c>
      <c r="Q19" s="101" t="s">
        <v>129</v>
      </c>
      <c r="R19" s="106" t="s">
        <v>102</v>
      </c>
      <c r="S19" s="6">
        <v>19</v>
      </c>
      <c r="T19" s="95" t="s">
        <v>134</v>
      </c>
      <c r="U19" s="40" t="s">
        <v>28</v>
      </c>
      <c r="V19" s="46" t="s">
        <v>34</v>
      </c>
      <c r="Y19" s="112"/>
      <c r="Z19" s="112"/>
      <c r="AA19" s="112"/>
      <c r="AB19" s="112"/>
    </row>
    <row r="20" spans="1:28">
      <c r="A20" s="101" t="s">
        <v>111</v>
      </c>
      <c r="B20" s="105" t="s">
        <v>111</v>
      </c>
      <c r="C20" s="101" t="s">
        <v>117</v>
      </c>
      <c r="D20" s="105" t="s">
        <v>118</v>
      </c>
      <c r="E20" s="101" t="s">
        <v>118</v>
      </c>
      <c r="F20" s="105" t="s">
        <v>118</v>
      </c>
      <c r="G20" s="101" t="s">
        <v>118</v>
      </c>
      <c r="H20" s="105" t="s">
        <v>118</v>
      </c>
      <c r="I20" s="101" t="s">
        <v>118</v>
      </c>
      <c r="J20" s="105" t="s">
        <v>118</v>
      </c>
      <c r="K20" s="101"/>
      <c r="L20" s="105" t="s">
        <v>129</v>
      </c>
      <c r="M20" s="101" t="s">
        <v>129</v>
      </c>
      <c r="N20" s="105" t="s">
        <v>129</v>
      </c>
      <c r="O20" s="101" t="s">
        <v>129</v>
      </c>
      <c r="P20" s="105" t="s">
        <v>129</v>
      </c>
      <c r="Q20" s="101" t="s">
        <v>129</v>
      </c>
      <c r="R20" s="106" t="s">
        <v>102</v>
      </c>
      <c r="S20" s="6">
        <v>20</v>
      </c>
      <c r="T20" s="95" t="s">
        <v>133</v>
      </c>
      <c r="U20" s="43" t="s">
        <v>29</v>
      </c>
      <c r="V20" s="48" t="s">
        <v>35</v>
      </c>
      <c r="Y20" s="112"/>
      <c r="Z20" s="112"/>
      <c r="AA20" s="112"/>
      <c r="AB20" s="112"/>
    </row>
    <row r="21" spans="1:28">
      <c r="A21" s="101" t="s">
        <v>111</v>
      </c>
      <c r="B21" s="105" t="s">
        <v>111</v>
      </c>
      <c r="C21" s="101" t="s">
        <v>117</v>
      </c>
      <c r="D21" s="105" t="s">
        <v>118</v>
      </c>
      <c r="E21" s="101" t="s">
        <v>118</v>
      </c>
      <c r="F21" s="105" t="s">
        <v>118</v>
      </c>
      <c r="G21" s="101" t="s">
        <v>118</v>
      </c>
      <c r="H21" s="105" t="s">
        <v>118</v>
      </c>
      <c r="I21" s="101" t="s">
        <v>118</v>
      </c>
      <c r="J21" s="105" t="s">
        <v>118</v>
      </c>
      <c r="K21" s="101"/>
      <c r="L21" s="105" t="s">
        <v>129</v>
      </c>
      <c r="M21" s="101" t="s">
        <v>129</v>
      </c>
      <c r="N21" s="105" t="s">
        <v>129</v>
      </c>
      <c r="O21" s="101" t="s">
        <v>129</v>
      </c>
      <c r="P21" s="105" t="s">
        <v>129</v>
      </c>
      <c r="Q21" s="101" t="s">
        <v>129</v>
      </c>
      <c r="R21" s="106" t="s">
        <v>102</v>
      </c>
      <c r="S21" s="6">
        <v>21</v>
      </c>
      <c r="T21" s="95"/>
      <c r="U21" s="43" t="s">
        <v>30</v>
      </c>
      <c r="V21" s="48" t="s">
        <v>20</v>
      </c>
      <c r="Y21" s="112"/>
      <c r="Z21" s="112"/>
      <c r="AA21" s="112"/>
      <c r="AB21" s="112"/>
    </row>
    <row r="22" spans="1:28">
      <c r="A22" s="101" t="s">
        <v>111</v>
      </c>
      <c r="B22" s="105" t="s">
        <v>111</v>
      </c>
      <c r="C22" s="101" t="s">
        <v>117</v>
      </c>
      <c r="D22" s="105" t="s">
        <v>118</v>
      </c>
      <c r="E22" s="101" t="s">
        <v>118</v>
      </c>
      <c r="F22" s="105" t="s">
        <v>118</v>
      </c>
      <c r="G22" s="101" t="s">
        <v>118</v>
      </c>
      <c r="H22" s="105" t="s">
        <v>118</v>
      </c>
      <c r="I22" s="101" t="s">
        <v>118</v>
      </c>
      <c r="J22" s="105" t="s">
        <v>118</v>
      </c>
      <c r="K22" s="101"/>
      <c r="L22" s="105" t="s">
        <v>129</v>
      </c>
      <c r="M22" s="101" t="s">
        <v>129</v>
      </c>
      <c r="N22" s="105" t="s">
        <v>129</v>
      </c>
      <c r="O22" s="101" t="s">
        <v>129</v>
      </c>
      <c r="P22" s="105" t="s">
        <v>129</v>
      </c>
      <c r="Q22" s="101" t="s">
        <v>129</v>
      </c>
      <c r="R22" s="106" t="s">
        <v>102</v>
      </c>
      <c r="S22" s="6">
        <v>22</v>
      </c>
      <c r="U22" s="43" t="s">
        <v>31</v>
      </c>
      <c r="V22" s="48" t="s">
        <v>36</v>
      </c>
      <c r="Y22" s="112"/>
      <c r="Z22" s="112"/>
      <c r="AA22" s="112"/>
      <c r="AB22" s="112"/>
    </row>
    <row r="23" spans="1:28">
      <c r="A23" s="101" t="s">
        <v>111</v>
      </c>
      <c r="B23" s="105" t="s">
        <v>111</v>
      </c>
      <c r="C23" s="101" t="s">
        <v>117</v>
      </c>
      <c r="D23" s="105" t="s">
        <v>118</v>
      </c>
      <c r="E23" s="101" t="s">
        <v>118</v>
      </c>
      <c r="F23" s="105" t="s">
        <v>118</v>
      </c>
      <c r="G23" s="101" t="s">
        <v>118</v>
      </c>
      <c r="H23" s="105" t="s">
        <v>118</v>
      </c>
      <c r="I23" s="101" t="s">
        <v>118</v>
      </c>
      <c r="J23" s="105" t="s">
        <v>118</v>
      </c>
      <c r="K23" s="101"/>
      <c r="L23" s="105" t="s">
        <v>129</v>
      </c>
      <c r="M23" s="101" t="s">
        <v>129</v>
      </c>
      <c r="N23" s="105" t="s">
        <v>129</v>
      </c>
      <c r="O23" s="101" t="s">
        <v>129</v>
      </c>
      <c r="P23" s="105" t="s">
        <v>129</v>
      </c>
      <c r="Q23" s="101" t="s">
        <v>129</v>
      </c>
      <c r="R23" s="106" t="s">
        <v>102</v>
      </c>
      <c r="S23" s="6">
        <v>23</v>
      </c>
      <c r="U23" s="49"/>
      <c r="V23" s="48" t="s">
        <v>37</v>
      </c>
      <c r="Y23" s="112"/>
      <c r="Z23" s="112"/>
      <c r="AA23" s="112"/>
      <c r="AB23" s="112"/>
    </row>
    <row r="24" spans="1:28">
      <c r="A24" s="101" t="s">
        <v>111</v>
      </c>
      <c r="B24" s="105" t="s">
        <v>111</v>
      </c>
      <c r="C24" s="101" t="s">
        <v>117</v>
      </c>
      <c r="D24" s="105" t="s">
        <v>118</v>
      </c>
      <c r="E24" s="101" t="s">
        <v>118</v>
      </c>
      <c r="F24" s="105" t="s">
        <v>118</v>
      </c>
      <c r="G24" s="101" t="s">
        <v>118</v>
      </c>
      <c r="H24" s="105" t="s">
        <v>118</v>
      </c>
      <c r="I24" s="101" t="s">
        <v>118</v>
      </c>
      <c r="J24" s="105" t="s">
        <v>118</v>
      </c>
      <c r="K24" s="101"/>
      <c r="L24" s="105" t="s">
        <v>129</v>
      </c>
      <c r="M24" s="101" t="s">
        <v>129</v>
      </c>
      <c r="N24" s="105" t="s">
        <v>129</v>
      </c>
      <c r="O24" s="101" t="s">
        <v>129</v>
      </c>
      <c r="P24" s="105" t="s">
        <v>129</v>
      </c>
      <c r="Q24" s="101" t="s">
        <v>129</v>
      </c>
      <c r="R24" s="106" t="s">
        <v>102</v>
      </c>
      <c r="S24" s="6">
        <v>24</v>
      </c>
      <c r="U24" s="41" t="s">
        <v>32</v>
      </c>
      <c r="V24" s="48" t="s">
        <v>38</v>
      </c>
      <c r="Y24" s="112"/>
      <c r="Z24" s="112"/>
      <c r="AA24" s="112"/>
      <c r="AB24" s="112"/>
    </row>
    <row r="25" spans="1:28">
      <c r="A25" s="101" t="s">
        <v>111</v>
      </c>
      <c r="B25" s="105" t="s">
        <v>111</v>
      </c>
      <c r="C25" s="101" t="s">
        <v>117</v>
      </c>
      <c r="D25" s="105" t="s">
        <v>118</v>
      </c>
      <c r="E25" s="101" t="s">
        <v>118</v>
      </c>
      <c r="F25" s="105" t="s">
        <v>118</v>
      </c>
      <c r="G25" s="101" t="s">
        <v>118</v>
      </c>
      <c r="H25" s="105" t="s">
        <v>118</v>
      </c>
      <c r="I25" s="101" t="s">
        <v>118</v>
      </c>
      <c r="J25" s="105" t="s">
        <v>118</v>
      </c>
      <c r="K25" s="101"/>
      <c r="L25" s="105" t="s">
        <v>129</v>
      </c>
      <c r="M25" s="101" t="s">
        <v>129</v>
      </c>
      <c r="N25" s="105" t="s">
        <v>129</v>
      </c>
      <c r="O25" s="101" t="s">
        <v>129</v>
      </c>
      <c r="P25" s="105" t="s">
        <v>129</v>
      </c>
      <c r="Q25" s="101" t="s">
        <v>129</v>
      </c>
      <c r="R25" s="106" t="s">
        <v>102</v>
      </c>
      <c r="S25" s="6">
        <v>25</v>
      </c>
      <c r="U25" s="44" t="s">
        <v>31</v>
      </c>
      <c r="V25" s="48" t="s">
        <v>39</v>
      </c>
      <c r="Y25" s="112"/>
      <c r="Z25" s="112"/>
      <c r="AA25" s="112"/>
      <c r="AB25" s="112"/>
    </row>
    <row r="26" spans="1:28">
      <c r="A26" s="101" t="s">
        <v>111</v>
      </c>
      <c r="B26" s="105" t="s">
        <v>111</v>
      </c>
      <c r="C26" s="101" t="s">
        <v>117</v>
      </c>
      <c r="D26" s="105" t="s">
        <v>118</v>
      </c>
      <c r="E26" s="101" t="s">
        <v>118</v>
      </c>
      <c r="F26" s="105" t="s">
        <v>118</v>
      </c>
      <c r="G26" s="101" t="s">
        <v>118</v>
      </c>
      <c r="H26" s="105" t="s">
        <v>118</v>
      </c>
      <c r="I26" s="101" t="s">
        <v>118</v>
      </c>
      <c r="J26" s="105" t="s">
        <v>118</v>
      </c>
      <c r="K26" s="101"/>
      <c r="L26" s="105" t="s">
        <v>129</v>
      </c>
      <c r="M26" s="101" t="s">
        <v>129</v>
      </c>
      <c r="N26" s="105" t="s">
        <v>129</v>
      </c>
      <c r="O26" s="101" t="s">
        <v>129</v>
      </c>
      <c r="P26" s="105" t="s">
        <v>129</v>
      </c>
      <c r="Q26" s="101" t="s">
        <v>129</v>
      </c>
      <c r="R26" s="106" t="s">
        <v>102</v>
      </c>
      <c r="S26" s="6">
        <v>26</v>
      </c>
      <c r="U26" s="44" t="s">
        <v>30</v>
      </c>
      <c r="V26" s="48" t="s">
        <v>40</v>
      </c>
      <c r="Y26" s="112"/>
      <c r="Z26" s="112"/>
      <c r="AA26" s="112"/>
      <c r="AB26" s="112"/>
    </row>
    <row r="27" spans="1:28">
      <c r="A27" s="101" t="s">
        <v>111</v>
      </c>
      <c r="B27" s="105" t="s">
        <v>111</v>
      </c>
      <c r="C27" s="101" t="s">
        <v>117</v>
      </c>
      <c r="D27" s="105" t="s">
        <v>118</v>
      </c>
      <c r="E27" s="101" t="s">
        <v>118</v>
      </c>
      <c r="F27" s="105" t="s">
        <v>118</v>
      </c>
      <c r="G27" s="101" t="s">
        <v>118</v>
      </c>
      <c r="H27" s="105" t="s">
        <v>118</v>
      </c>
      <c r="I27" s="101" t="s">
        <v>118</v>
      </c>
      <c r="J27" s="105" t="s">
        <v>118</v>
      </c>
      <c r="K27" s="101"/>
      <c r="L27" s="105" t="s">
        <v>129</v>
      </c>
      <c r="M27" s="101" t="s">
        <v>129</v>
      </c>
      <c r="N27" s="105" t="s">
        <v>129</v>
      </c>
      <c r="O27" s="101" t="s">
        <v>129</v>
      </c>
      <c r="P27" s="105" t="s">
        <v>129</v>
      </c>
      <c r="Q27" s="101" t="s">
        <v>129</v>
      </c>
      <c r="R27" s="106" t="s">
        <v>102</v>
      </c>
      <c r="S27" s="6">
        <v>27</v>
      </c>
      <c r="V27" s="48" t="s">
        <v>101</v>
      </c>
      <c r="Y27" s="112"/>
      <c r="Z27" s="112"/>
      <c r="AA27" s="112"/>
      <c r="AB27" s="112"/>
    </row>
    <row r="28" spans="1:28">
      <c r="A28" s="101" t="s">
        <v>111</v>
      </c>
      <c r="B28" s="105" t="s">
        <v>111</v>
      </c>
      <c r="C28" s="101" t="s">
        <v>117</v>
      </c>
      <c r="D28" s="105" t="s">
        <v>118</v>
      </c>
      <c r="E28" s="101" t="s">
        <v>118</v>
      </c>
      <c r="F28" s="105" t="s">
        <v>118</v>
      </c>
      <c r="G28" s="101" t="s">
        <v>118</v>
      </c>
      <c r="H28" s="105" t="s">
        <v>118</v>
      </c>
      <c r="I28" s="101" t="s">
        <v>118</v>
      </c>
      <c r="J28" s="105" t="s">
        <v>118</v>
      </c>
      <c r="K28" s="101"/>
      <c r="L28" s="105" t="s">
        <v>129</v>
      </c>
      <c r="M28" s="101" t="s">
        <v>129</v>
      </c>
      <c r="N28" s="105" t="s">
        <v>129</v>
      </c>
      <c r="O28" s="101" t="s">
        <v>129</v>
      </c>
      <c r="P28" s="105" t="s">
        <v>129</v>
      </c>
      <c r="Q28" s="101" t="s">
        <v>129</v>
      </c>
      <c r="R28" s="106" t="s">
        <v>102</v>
      </c>
      <c r="S28" s="6">
        <v>28</v>
      </c>
      <c r="Y28" s="112"/>
      <c r="Z28" s="112"/>
      <c r="AA28" s="112"/>
      <c r="AB28" s="112"/>
    </row>
    <row r="29" spans="1:28">
      <c r="A29" s="101" t="s">
        <v>111</v>
      </c>
      <c r="B29" s="105" t="s">
        <v>111</v>
      </c>
      <c r="C29" s="101" t="s">
        <v>117</v>
      </c>
      <c r="D29" s="105" t="s">
        <v>118</v>
      </c>
      <c r="E29" s="101" t="s">
        <v>118</v>
      </c>
      <c r="F29" s="105" t="s">
        <v>118</v>
      </c>
      <c r="G29" s="101" t="s">
        <v>118</v>
      </c>
      <c r="H29" s="105" t="s">
        <v>118</v>
      </c>
      <c r="I29" s="101" t="s">
        <v>118</v>
      </c>
      <c r="J29" s="105" t="s">
        <v>118</v>
      </c>
      <c r="K29" s="101"/>
      <c r="L29" s="105" t="s">
        <v>129</v>
      </c>
      <c r="M29" s="101" t="s">
        <v>129</v>
      </c>
      <c r="N29" s="105" t="s">
        <v>129</v>
      </c>
      <c r="O29" s="101" t="s">
        <v>129</v>
      </c>
      <c r="P29" s="105" t="s">
        <v>129</v>
      </c>
      <c r="Q29" s="101" t="s">
        <v>129</v>
      </c>
      <c r="R29" s="106" t="s">
        <v>102</v>
      </c>
      <c r="S29" s="6">
        <v>29</v>
      </c>
      <c r="Y29" s="112"/>
      <c r="Z29" s="112"/>
      <c r="AA29" s="112"/>
      <c r="AB29" s="112"/>
    </row>
    <row r="30" spans="1:28">
      <c r="A30" s="101" t="s">
        <v>111</v>
      </c>
      <c r="B30" s="105" t="s">
        <v>111</v>
      </c>
      <c r="C30" s="101" t="s">
        <v>117</v>
      </c>
      <c r="D30" s="105" t="s">
        <v>118</v>
      </c>
      <c r="E30" s="101" t="s">
        <v>118</v>
      </c>
      <c r="F30" s="105" t="s">
        <v>118</v>
      </c>
      <c r="G30" s="101" t="s">
        <v>118</v>
      </c>
      <c r="H30" s="105" t="s">
        <v>118</v>
      </c>
      <c r="I30" s="101" t="s">
        <v>118</v>
      </c>
      <c r="J30" s="105" t="s">
        <v>118</v>
      </c>
      <c r="K30" s="101"/>
      <c r="L30" s="105" t="s">
        <v>129</v>
      </c>
      <c r="M30" s="101" t="s">
        <v>129</v>
      </c>
      <c r="N30" s="105" t="s">
        <v>129</v>
      </c>
      <c r="O30" s="101" t="s">
        <v>129</v>
      </c>
      <c r="P30" s="105" t="s">
        <v>129</v>
      </c>
      <c r="Q30" s="101" t="s">
        <v>129</v>
      </c>
      <c r="R30" s="106" t="s">
        <v>102</v>
      </c>
      <c r="S30" s="6">
        <v>30</v>
      </c>
      <c r="Y30" s="112"/>
      <c r="Z30" s="112"/>
      <c r="AA30" s="112"/>
      <c r="AB30" s="112"/>
    </row>
    <row r="31" spans="1:28">
      <c r="A31" s="101" t="s">
        <v>111</v>
      </c>
      <c r="B31" s="105" t="s">
        <v>111</v>
      </c>
      <c r="C31" s="101" t="s">
        <v>117</v>
      </c>
      <c r="D31" s="105" t="s">
        <v>118</v>
      </c>
      <c r="E31" s="101" t="s">
        <v>118</v>
      </c>
      <c r="F31" s="105" t="s">
        <v>118</v>
      </c>
      <c r="G31" s="101" t="s">
        <v>118</v>
      </c>
      <c r="H31" s="105" t="s">
        <v>118</v>
      </c>
      <c r="I31" s="101" t="s">
        <v>118</v>
      </c>
      <c r="J31" s="105" t="s">
        <v>118</v>
      </c>
      <c r="K31" s="101"/>
      <c r="L31" s="105" t="s">
        <v>129</v>
      </c>
      <c r="M31" s="101" t="s">
        <v>129</v>
      </c>
      <c r="N31" s="105" t="s">
        <v>129</v>
      </c>
      <c r="O31" s="101" t="s">
        <v>129</v>
      </c>
      <c r="P31" s="105" t="s">
        <v>129</v>
      </c>
      <c r="Q31" s="101" t="s">
        <v>129</v>
      </c>
      <c r="R31" s="106" t="s">
        <v>102</v>
      </c>
      <c r="S31" s="6">
        <v>31</v>
      </c>
      <c r="Y31" s="112"/>
      <c r="Z31" s="112"/>
      <c r="AA31" s="112"/>
      <c r="AB31" s="112"/>
    </row>
    <row r="32" spans="1:28">
      <c r="A32" s="101" t="s">
        <v>111</v>
      </c>
      <c r="B32" s="105" t="s">
        <v>111</v>
      </c>
      <c r="C32" s="101" t="s">
        <v>117</v>
      </c>
      <c r="D32" s="105" t="s">
        <v>118</v>
      </c>
      <c r="E32" s="101" t="s">
        <v>118</v>
      </c>
      <c r="F32" s="105" t="s">
        <v>118</v>
      </c>
      <c r="G32" s="101" t="s">
        <v>118</v>
      </c>
      <c r="H32" s="105" t="s">
        <v>118</v>
      </c>
      <c r="I32" s="101" t="s">
        <v>118</v>
      </c>
      <c r="J32" s="105" t="s">
        <v>118</v>
      </c>
      <c r="K32" s="101"/>
      <c r="L32" s="105" t="s">
        <v>129</v>
      </c>
      <c r="M32" s="101" t="s">
        <v>129</v>
      </c>
      <c r="N32" s="105" t="s">
        <v>129</v>
      </c>
      <c r="O32" s="101" t="s">
        <v>129</v>
      </c>
      <c r="P32" s="105" t="s">
        <v>129</v>
      </c>
      <c r="Q32" s="101" t="s">
        <v>129</v>
      </c>
      <c r="R32" s="106" t="s">
        <v>102</v>
      </c>
      <c r="S32" s="6">
        <v>32</v>
      </c>
      <c r="Y32" s="112"/>
      <c r="Z32" s="112"/>
      <c r="AA32" s="112"/>
      <c r="AB32" s="112"/>
    </row>
    <row r="33" spans="1:28">
      <c r="A33" s="101" t="s">
        <v>111</v>
      </c>
      <c r="B33" s="105" t="s">
        <v>111</v>
      </c>
      <c r="C33" s="101" t="s">
        <v>117</v>
      </c>
      <c r="D33" s="105" t="s">
        <v>118</v>
      </c>
      <c r="E33" s="101" t="s">
        <v>118</v>
      </c>
      <c r="F33" s="105" t="s">
        <v>118</v>
      </c>
      <c r="G33" s="101" t="s">
        <v>118</v>
      </c>
      <c r="H33" s="105" t="s">
        <v>118</v>
      </c>
      <c r="I33" s="101" t="s">
        <v>118</v>
      </c>
      <c r="J33" s="105" t="s">
        <v>118</v>
      </c>
      <c r="K33" s="101"/>
      <c r="L33" s="105" t="s">
        <v>129</v>
      </c>
      <c r="M33" s="101" t="s">
        <v>129</v>
      </c>
      <c r="N33" s="105" t="s">
        <v>129</v>
      </c>
      <c r="O33" s="101" t="s">
        <v>129</v>
      </c>
      <c r="P33" s="105" t="s">
        <v>129</v>
      </c>
      <c r="Q33" s="101" t="s">
        <v>129</v>
      </c>
      <c r="R33" s="106" t="s">
        <v>102</v>
      </c>
      <c r="S33" s="6">
        <v>33</v>
      </c>
      <c r="Y33" s="112"/>
      <c r="Z33" s="112"/>
      <c r="AA33" s="112"/>
      <c r="AB33" s="112"/>
    </row>
    <row r="34" spans="1:28">
      <c r="A34" s="101" t="s">
        <v>111</v>
      </c>
      <c r="B34" s="105" t="s">
        <v>111</v>
      </c>
      <c r="C34" s="101" t="s">
        <v>117</v>
      </c>
      <c r="D34" s="105" t="s">
        <v>118</v>
      </c>
      <c r="E34" s="101" t="s">
        <v>118</v>
      </c>
      <c r="F34" s="105" t="s">
        <v>118</v>
      </c>
      <c r="G34" s="101" t="s">
        <v>118</v>
      </c>
      <c r="H34" s="105" t="s">
        <v>118</v>
      </c>
      <c r="I34" s="101" t="s">
        <v>118</v>
      </c>
      <c r="J34" s="105" t="s">
        <v>118</v>
      </c>
      <c r="K34" s="101"/>
      <c r="L34" s="105" t="s">
        <v>129</v>
      </c>
      <c r="M34" s="101" t="s">
        <v>129</v>
      </c>
      <c r="N34" s="105" t="s">
        <v>129</v>
      </c>
      <c r="O34" s="101" t="s">
        <v>129</v>
      </c>
      <c r="P34" s="105" t="s">
        <v>129</v>
      </c>
      <c r="Q34" s="101" t="s">
        <v>129</v>
      </c>
      <c r="R34" s="106" t="s">
        <v>102</v>
      </c>
      <c r="S34" s="6">
        <v>34</v>
      </c>
      <c r="Y34" s="112"/>
      <c r="Z34" s="112"/>
      <c r="AA34" s="112"/>
      <c r="AB34" s="112"/>
    </row>
    <row r="35" spans="1:28">
      <c r="A35" s="101" t="s">
        <v>111</v>
      </c>
      <c r="B35" s="105" t="s">
        <v>111</v>
      </c>
      <c r="C35" s="101" t="s">
        <v>117</v>
      </c>
      <c r="D35" s="105" t="s">
        <v>118</v>
      </c>
      <c r="E35" s="101" t="s">
        <v>118</v>
      </c>
      <c r="F35" s="105" t="s">
        <v>118</v>
      </c>
      <c r="G35" s="101" t="s">
        <v>118</v>
      </c>
      <c r="H35" s="105" t="s">
        <v>118</v>
      </c>
      <c r="I35" s="101" t="s">
        <v>118</v>
      </c>
      <c r="J35" s="105" t="s">
        <v>118</v>
      </c>
      <c r="K35" s="101"/>
      <c r="L35" s="105" t="s">
        <v>129</v>
      </c>
      <c r="M35" s="101" t="s">
        <v>129</v>
      </c>
      <c r="N35" s="105" t="s">
        <v>129</v>
      </c>
      <c r="O35" s="101" t="s">
        <v>129</v>
      </c>
      <c r="P35" s="105" t="s">
        <v>129</v>
      </c>
      <c r="Q35" s="101" t="s">
        <v>129</v>
      </c>
      <c r="R35" s="106" t="s">
        <v>102</v>
      </c>
      <c r="S35" s="6">
        <v>35</v>
      </c>
      <c r="Y35" s="112"/>
      <c r="Z35" s="112"/>
      <c r="AA35" s="112"/>
      <c r="AB35" s="112"/>
    </row>
    <row r="36" spans="1:28">
      <c r="A36" s="101" t="s">
        <v>111</v>
      </c>
      <c r="B36" s="105" t="s">
        <v>111</v>
      </c>
      <c r="C36" s="101" t="s">
        <v>117</v>
      </c>
      <c r="D36" s="105" t="s">
        <v>118</v>
      </c>
      <c r="E36" s="101" t="s">
        <v>118</v>
      </c>
      <c r="F36" s="105" t="s">
        <v>118</v>
      </c>
      <c r="G36" s="101" t="s">
        <v>118</v>
      </c>
      <c r="H36" s="105" t="s">
        <v>118</v>
      </c>
      <c r="I36" s="101" t="s">
        <v>118</v>
      </c>
      <c r="J36" s="105" t="s">
        <v>118</v>
      </c>
      <c r="K36" s="101"/>
      <c r="L36" s="105" t="s">
        <v>129</v>
      </c>
      <c r="M36" s="101" t="s">
        <v>129</v>
      </c>
      <c r="N36" s="105" t="s">
        <v>129</v>
      </c>
      <c r="O36" s="101" t="s">
        <v>129</v>
      </c>
      <c r="P36" s="105" t="s">
        <v>129</v>
      </c>
      <c r="Q36" s="101" t="s">
        <v>129</v>
      </c>
      <c r="R36" s="106" t="s">
        <v>102</v>
      </c>
      <c r="S36" s="6">
        <v>36</v>
      </c>
      <c r="Y36" s="112"/>
      <c r="Z36" s="112"/>
      <c r="AA36" s="112"/>
      <c r="AB36" s="112"/>
    </row>
    <row r="37" spans="1:28">
      <c r="A37" s="101" t="s">
        <v>111</v>
      </c>
      <c r="B37" s="105" t="s">
        <v>111</v>
      </c>
      <c r="C37" s="101" t="s">
        <v>117</v>
      </c>
      <c r="D37" s="105" t="s">
        <v>118</v>
      </c>
      <c r="E37" s="101" t="s">
        <v>118</v>
      </c>
      <c r="F37" s="105" t="s">
        <v>118</v>
      </c>
      <c r="G37" s="101" t="s">
        <v>118</v>
      </c>
      <c r="H37" s="105" t="s">
        <v>118</v>
      </c>
      <c r="I37" s="101" t="s">
        <v>118</v>
      </c>
      <c r="J37" s="105" t="s">
        <v>118</v>
      </c>
      <c r="K37" s="101"/>
      <c r="L37" s="105" t="s">
        <v>129</v>
      </c>
      <c r="M37" s="101" t="s">
        <v>129</v>
      </c>
      <c r="N37" s="105" t="s">
        <v>129</v>
      </c>
      <c r="O37" s="101" t="s">
        <v>129</v>
      </c>
      <c r="P37" s="105" t="s">
        <v>129</v>
      </c>
      <c r="Q37" s="101" t="s">
        <v>129</v>
      </c>
      <c r="R37" s="106" t="s">
        <v>102</v>
      </c>
      <c r="S37" s="6">
        <v>37</v>
      </c>
      <c r="Y37" s="112"/>
      <c r="Z37" s="112"/>
      <c r="AA37" s="112"/>
      <c r="AB37" s="112"/>
    </row>
    <row r="38" spans="1:28">
      <c r="A38" s="101" t="s">
        <v>111</v>
      </c>
      <c r="B38" s="105" t="s">
        <v>111</v>
      </c>
      <c r="C38" s="101" t="s">
        <v>117</v>
      </c>
      <c r="D38" s="105" t="s">
        <v>118</v>
      </c>
      <c r="E38" s="101" t="s">
        <v>118</v>
      </c>
      <c r="F38" s="105" t="s">
        <v>118</v>
      </c>
      <c r="G38" s="101" t="s">
        <v>118</v>
      </c>
      <c r="H38" s="105" t="s">
        <v>118</v>
      </c>
      <c r="I38" s="101" t="s">
        <v>118</v>
      </c>
      <c r="J38" s="105" t="s">
        <v>118</v>
      </c>
      <c r="K38" s="101"/>
      <c r="L38" s="105" t="s">
        <v>129</v>
      </c>
      <c r="M38" s="101" t="s">
        <v>129</v>
      </c>
      <c r="N38" s="105" t="s">
        <v>129</v>
      </c>
      <c r="O38" s="101" t="s">
        <v>129</v>
      </c>
      <c r="P38" s="105" t="s">
        <v>129</v>
      </c>
      <c r="Q38" s="101" t="s">
        <v>129</v>
      </c>
      <c r="R38" s="106" t="s">
        <v>102</v>
      </c>
      <c r="S38" s="6">
        <v>38</v>
      </c>
      <c r="Y38" s="112"/>
      <c r="Z38" s="112"/>
      <c r="AA38" s="112"/>
      <c r="AB38" s="112"/>
    </row>
    <row r="39" spans="1:28">
      <c r="A39" s="101" t="s">
        <v>111</v>
      </c>
      <c r="B39" s="105" t="s">
        <v>111</v>
      </c>
      <c r="C39" s="101" t="s">
        <v>117</v>
      </c>
      <c r="D39" s="105" t="s">
        <v>118</v>
      </c>
      <c r="E39" s="101" t="s">
        <v>118</v>
      </c>
      <c r="F39" s="105" t="s">
        <v>118</v>
      </c>
      <c r="G39" s="101" t="s">
        <v>118</v>
      </c>
      <c r="H39" s="105" t="s">
        <v>118</v>
      </c>
      <c r="I39" s="101" t="s">
        <v>118</v>
      </c>
      <c r="J39" s="105" t="s">
        <v>118</v>
      </c>
      <c r="K39" s="101"/>
      <c r="L39" s="105" t="s">
        <v>129</v>
      </c>
      <c r="M39" s="101" t="s">
        <v>129</v>
      </c>
      <c r="N39" s="105" t="s">
        <v>129</v>
      </c>
      <c r="O39" s="101" t="s">
        <v>129</v>
      </c>
      <c r="P39" s="105" t="s">
        <v>129</v>
      </c>
      <c r="Q39" s="101" t="s">
        <v>129</v>
      </c>
      <c r="R39" s="106" t="s">
        <v>102</v>
      </c>
      <c r="S39" s="6">
        <v>39</v>
      </c>
      <c r="Y39" s="112"/>
      <c r="Z39" s="112"/>
      <c r="AA39" s="112"/>
      <c r="AB39" s="112"/>
    </row>
    <row r="40" spans="1:28">
      <c r="A40" s="101" t="s">
        <v>111</v>
      </c>
      <c r="B40" s="105" t="s">
        <v>111</v>
      </c>
      <c r="C40" s="101" t="s">
        <v>117</v>
      </c>
      <c r="D40" s="105" t="s">
        <v>118</v>
      </c>
      <c r="E40" s="101" t="s">
        <v>118</v>
      </c>
      <c r="F40" s="105" t="s">
        <v>118</v>
      </c>
      <c r="G40" s="101" t="s">
        <v>118</v>
      </c>
      <c r="H40" s="105" t="s">
        <v>118</v>
      </c>
      <c r="I40" s="101" t="s">
        <v>118</v>
      </c>
      <c r="J40" s="105" t="s">
        <v>118</v>
      </c>
      <c r="K40" s="101"/>
      <c r="L40" s="105" t="s">
        <v>129</v>
      </c>
      <c r="M40" s="101" t="s">
        <v>129</v>
      </c>
      <c r="N40" s="105" t="s">
        <v>129</v>
      </c>
      <c r="O40" s="101" t="s">
        <v>129</v>
      </c>
      <c r="P40" s="105" t="s">
        <v>129</v>
      </c>
      <c r="Q40" s="101" t="s">
        <v>129</v>
      </c>
      <c r="R40" s="106" t="s">
        <v>102</v>
      </c>
      <c r="S40" s="6">
        <v>40</v>
      </c>
      <c r="Y40" s="112"/>
      <c r="Z40" s="112"/>
      <c r="AA40" s="112"/>
      <c r="AB40" s="112"/>
    </row>
    <row r="41" spans="1:28">
      <c r="A41" s="101" t="s">
        <v>111</v>
      </c>
      <c r="B41" s="105" t="s">
        <v>111</v>
      </c>
      <c r="C41" s="101" t="s">
        <v>117</v>
      </c>
      <c r="D41" s="105" t="s">
        <v>118</v>
      </c>
      <c r="E41" s="101" t="s">
        <v>118</v>
      </c>
      <c r="F41" s="105" t="s">
        <v>118</v>
      </c>
      <c r="G41" s="101" t="s">
        <v>118</v>
      </c>
      <c r="H41" s="105" t="s">
        <v>118</v>
      </c>
      <c r="I41" s="101" t="s">
        <v>118</v>
      </c>
      <c r="J41" s="105" t="s">
        <v>118</v>
      </c>
      <c r="K41" s="101"/>
      <c r="L41" s="105" t="s">
        <v>129</v>
      </c>
      <c r="M41" s="101" t="s">
        <v>129</v>
      </c>
      <c r="N41" s="105" t="s">
        <v>129</v>
      </c>
      <c r="O41" s="101" t="s">
        <v>129</v>
      </c>
      <c r="P41" s="105" t="s">
        <v>129</v>
      </c>
      <c r="Q41" s="101" t="s">
        <v>129</v>
      </c>
      <c r="R41" s="106" t="s">
        <v>102</v>
      </c>
      <c r="S41" s="6">
        <v>41</v>
      </c>
      <c r="Y41" s="13"/>
      <c r="Z41" s="13"/>
      <c r="AA41" s="13"/>
      <c r="AB41" s="13"/>
    </row>
    <row r="42" spans="1:28">
      <c r="A42" s="101" t="s">
        <v>111</v>
      </c>
      <c r="B42" s="105" t="s">
        <v>111</v>
      </c>
      <c r="C42" s="101" t="s">
        <v>117</v>
      </c>
      <c r="D42" s="105" t="s">
        <v>118</v>
      </c>
      <c r="E42" s="101" t="s">
        <v>118</v>
      </c>
      <c r="F42" s="105" t="s">
        <v>118</v>
      </c>
      <c r="G42" s="101" t="s">
        <v>118</v>
      </c>
      <c r="H42" s="105" t="s">
        <v>118</v>
      </c>
      <c r="I42" s="101" t="s">
        <v>118</v>
      </c>
      <c r="J42" s="105" t="s">
        <v>118</v>
      </c>
      <c r="K42" s="101"/>
      <c r="L42" s="105" t="s">
        <v>129</v>
      </c>
      <c r="M42" s="101" t="s">
        <v>129</v>
      </c>
      <c r="N42" s="105" t="s">
        <v>129</v>
      </c>
      <c r="O42" s="101" t="s">
        <v>129</v>
      </c>
      <c r="P42" s="105" t="s">
        <v>129</v>
      </c>
      <c r="Q42" s="101" t="s">
        <v>129</v>
      </c>
      <c r="R42" s="106" t="s">
        <v>102</v>
      </c>
      <c r="S42" s="6">
        <v>42</v>
      </c>
    </row>
    <row r="43" spans="1:28">
      <c r="A43" s="101" t="s">
        <v>111</v>
      </c>
      <c r="B43" s="105" t="s">
        <v>111</v>
      </c>
      <c r="C43" s="101" t="s">
        <v>117</v>
      </c>
      <c r="D43" s="105" t="s">
        <v>118</v>
      </c>
      <c r="E43" s="101" t="s">
        <v>118</v>
      </c>
      <c r="F43" s="105" t="s">
        <v>118</v>
      </c>
      <c r="G43" s="101" t="s">
        <v>118</v>
      </c>
      <c r="H43" s="105" t="s">
        <v>118</v>
      </c>
      <c r="I43" s="101" t="s">
        <v>118</v>
      </c>
      <c r="J43" s="105" t="s">
        <v>118</v>
      </c>
      <c r="K43" s="101"/>
      <c r="L43" s="105" t="s">
        <v>129</v>
      </c>
      <c r="M43" s="101" t="s">
        <v>129</v>
      </c>
      <c r="N43" s="105" t="s">
        <v>129</v>
      </c>
      <c r="O43" s="101" t="s">
        <v>129</v>
      </c>
      <c r="P43" s="105" t="s">
        <v>129</v>
      </c>
      <c r="Q43" s="101" t="s">
        <v>129</v>
      </c>
      <c r="R43" s="106" t="s">
        <v>102</v>
      </c>
      <c r="S43" s="6">
        <v>43</v>
      </c>
    </row>
    <row r="44" spans="1:28">
      <c r="A44" s="101" t="s">
        <v>111</v>
      </c>
      <c r="B44" s="105" t="s">
        <v>111</v>
      </c>
      <c r="C44" s="101" t="s">
        <v>117</v>
      </c>
      <c r="D44" s="105" t="s">
        <v>118</v>
      </c>
      <c r="E44" s="101" t="s">
        <v>118</v>
      </c>
      <c r="F44" s="105" t="s">
        <v>118</v>
      </c>
      <c r="G44" s="101" t="s">
        <v>118</v>
      </c>
      <c r="H44" s="105" t="s">
        <v>118</v>
      </c>
      <c r="I44" s="101" t="s">
        <v>118</v>
      </c>
      <c r="J44" s="105" t="s">
        <v>118</v>
      </c>
      <c r="K44" s="101"/>
      <c r="L44" s="105" t="s">
        <v>129</v>
      </c>
      <c r="M44" s="101" t="s">
        <v>129</v>
      </c>
      <c r="N44" s="105" t="s">
        <v>129</v>
      </c>
      <c r="O44" s="101" t="s">
        <v>129</v>
      </c>
      <c r="P44" s="105" t="s">
        <v>129</v>
      </c>
      <c r="Q44" s="101" t="s">
        <v>129</v>
      </c>
      <c r="R44" s="106" t="s">
        <v>102</v>
      </c>
      <c r="S44" s="6">
        <v>44</v>
      </c>
    </row>
    <row r="45" spans="1:28">
      <c r="A45" s="101" t="s">
        <v>111</v>
      </c>
      <c r="B45" s="105" t="s">
        <v>111</v>
      </c>
      <c r="C45" s="101" t="s">
        <v>117</v>
      </c>
      <c r="D45" s="105" t="s">
        <v>118</v>
      </c>
      <c r="E45" s="101" t="s">
        <v>118</v>
      </c>
      <c r="F45" s="105" t="s">
        <v>118</v>
      </c>
      <c r="G45" s="101" t="s">
        <v>118</v>
      </c>
      <c r="H45" s="105" t="s">
        <v>118</v>
      </c>
      <c r="I45" s="101" t="s">
        <v>118</v>
      </c>
      <c r="J45" s="105" t="s">
        <v>118</v>
      </c>
      <c r="K45" s="101"/>
      <c r="L45" s="105" t="s">
        <v>129</v>
      </c>
      <c r="M45" s="101" t="s">
        <v>129</v>
      </c>
      <c r="N45" s="105" t="s">
        <v>129</v>
      </c>
      <c r="O45" s="101" t="s">
        <v>129</v>
      </c>
      <c r="P45" s="105" t="s">
        <v>129</v>
      </c>
      <c r="Q45" s="101" t="s">
        <v>129</v>
      </c>
      <c r="R45" s="106" t="s">
        <v>102</v>
      </c>
      <c r="S45" s="6">
        <v>45</v>
      </c>
    </row>
    <row r="46" spans="1:28">
      <c r="A46" s="101" t="s">
        <v>111</v>
      </c>
      <c r="B46" s="105" t="s">
        <v>111</v>
      </c>
      <c r="C46" s="101" t="s">
        <v>117</v>
      </c>
      <c r="D46" s="105" t="s">
        <v>118</v>
      </c>
      <c r="E46" s="101" t="s">
        <v>118</v>
      </c>
      <c r="F46" s="105" t="s">
        <v>118</v>
      </c>
      <c r="G46" s="101" t="s">
        <v>118</v>
      </c>
      <c r="H46" s="105" t="s">
        <v>118</v>
      </c>
      <c r="I46" s="101" t="s">
        <v>118</v>
      </c>
      <c r="J46" s="105" t="s">
        <v>118</v>
      </c>
      <c r="K46" s="101"/>
      <c r="L46" s="105" t="s">
        <v>129</v>
      </c>
      <c r="M46" s="101" t="s">
        <v>129</v>
      </c>
      <c r="N46" s="105" t="s">
        <v>129</v>
      </c>
      <c r="O46" s="101" t="s">
        <v>129</v>
      </c>
      <c r="P46" s="105" t="s">
        <v>129</v>
      </c>
      <c r="Q46" s="101" t="s">
        <v>129</v>
      </c>
      <c r="R46" s="106" t="s">
        <v>102</v>
      </c>
      <c r="S46" s="6">
        <v>46</v>
      </c>
    </row>
    <row r="47" spans="1:28">
      <c r="A47" s="101" t="s">
        <v>111</v>
      </c>
      <c r="B47" s="105" t="s">
        <v>111</v>
      </c>
      <c r="C47" s="101" t="s">
        <v>117</v>
      </c>
      <c r="D47" s="105" t="s">
        <v>118</v>
      </c>
      <c r="E47" s="101" t="s">
        <v>118</v>
      </c>
      <c r="F47" s="105" t="s">
        <v>118</v>
      </c>
      <c r="G47" s="101" t="s">
        <v>118</v>
      </c>
      <c r="H47" s="105" t="s">
        <v>118</v>
      </c>
      <c r="I47" s="101" t="s">
        <v>118</v>
      </c>
      <c r="J47" s="105" t="s">
        <v>118</v>
      </c>
      <c r="K47" s="101"/>
      <c r="L47" s="105" t="s">
        <v>129</v>
      </c>
      <c r="M47" s="101" t="s">
        <v>129</v>
      </c>
      <c r="N47" s="105" t="s">
        <v>129</v>
      </c>
      <c r="O47" s="101" t="s">
        <v>129</v>
      </c>
      <c r="P47" s="105" t="s">
        <v>129</v>
      </c>
      <c r="Q47" s="101" t="s">
        <v>129</v>
      </c>
      <c r="R47" s="106" t="s">
        <v>102</v>
      </c>
      <c r="S47" s="6">
        <v>47</v>
      </c>
    </row>
    <row r="48" spans="1:28">
      <c r="A48" s="101" t="s">
        <v>111</v>
      </c>
      <c r="B48" s="105" t="s">
        <v>111</v>
      </c>
      <c r="C48" s="101" t="s">
        <v>117</v>
      </c>
      <c r="D48" s="105" t="s">
        <v>118</v>
      </c>
      <c r="E48" s="101" t="s">
        <v>118</v>
      </c>
      <c r="F48" s="105" t="s">
        <v>118</v>
      </c>
      <c r="G48" s="101" t="s">
        <v>118</v>
      </c>
      <c r="H48" s="105" t="s">
        <v>118</v>
      </c>
      <c r="I48" s="101" t="s">
        <v>118</v>
      </c>
      <c r="J48" s="105" t="s">
        <v>118</v>
      </c>
      <c r="K48" s="101"/>
      <c r="L48" s="105" t="s">
        <v>129</v>
      </c>
      <c r="M48" s="101" t="s">
        <v>129</v>
      </c>
      <c r="N48" s="105" t="s">
        <v>129</v>
      </c>
      <c r="O48" s="101" t="s">
        <v>129</v>
      </c>
      <c r="P48" s="105" t="s">
        <v>129</v>
      </c>
      <c r="Q48" s="101" t="s">
        <v>129</v>
      </c>
      <c r="R48" s="106" t="s">
        <v>102</v>
      </c>
      <c r="S48" s="6">
        <v>48</v>
      </c>
    </row>
    <row r="49" spans="1:19">
      <c r="A49" s="101" t="s">
        <v>111</v>
      </c>
      <c r="B49" s="105" t="s">
        <v>111</v>
      </c>
      <c r="C49" s="101" t="s">
        <v>117</v>
      </c>
      <c r="D49" s="105" t="s">
        <v>118</v>
      </c>
      <c r="E49" s="101" t="s">
        <v>118</v>
      </c>
      <c r="F49" s="105" t="s">
        <v>118</v>
      </c>
      <c r="G49" s="101" t="s">
        <v>118</v>
      </c>
      <c r="H49" s="105" t="s">
        <v>118</v>
      </c>
      <c r="I49" s="101" t="s">
        <v>118</v>
      </c>
      <c r="J49" s="105" t="s">
        <v>118</v>
      </c>
      <c r="K49" s="101"/>
      <c r="L49" s="105" t="s">
        <v>129</v>
      </c>
      <c r="M49" s="101" t="s">
        <v>129</v>
      </c>
      <c r="N49" s="105" t="s">
        <v>129</v>
      </c>
      <c r="O49" s="101" t="s">
        <v>129</v>
      </c>
      <c r="P49" s="105" t="s">
        <v>129</v>
      </c>
      <c r="Q49" s="101" t="s">
        <v>129</v>
      </c>
      <c r="R49" s="106" t="s">
        <v>102</v>
      </c>
      <c r="S49" s="6">
        <v>49</v>
      </c>
    </row>
    <row r="50" spans="1:19">
      <c r="A50" s="101" t="s">
        <v>111</v>
      </c>
      <c r="B50" s="105" t="s">
        <v>111</v>
      </c>
      <c r="C50" s="101" t="s">
        <v>117</v>
      </c>
      <c r="D50" s="105" t="s">
        <v>118</v>
      </c>
      <c r="E50" s="101" t="s">
        <v>118</v>
      </c>
      <c r="F50" s="105" t="s">
        <v>118</v>
      </c>
      <c r="G50" s="101" t="s">
        <v>118</v>
      </c>
      <c r="H50" s="105" t="s">
        <v>118</v>
      </c>
      <c r="I50" s="101" t="s">
        <v>118</v>
      </c>
      <c r="J50" s="105" t="s">
        <v>118</v>
      </c>
      <c r="K50" s="101"/>
      <c r="L50" s="105" t="s">
        <v>129</v>
      </c>
      <c r="M50" s="101" t="s">
        <v>129</v>
      </c>
      <c r="N50" s="105" t="s">
        <v>129</v>
      </c>
      <c r="O50" s="101" t="s">
        <v>129</v>
      </c>
      <c r="P50" s="105" t="s">
        <v>129</v>
      </c>
      <c r="Q50" s="101" t="s">
        <v>129</v>
      </c>
      <c r="R50" s="106" t="s">
        <v>102</v>
      </c>
      <c r="S50" s="6">
        <v>50</v>
      </c>
    </row>
    <row r="51" spans="1:19">
      <c r="A51" s="101" t="s">
        <v>111</v>
      </c>
      <c r="B51" s="105" t="s">
        <v>111</v>
      </c>
      <c r="C51" s="101" t="s">
        <v>117</v>
      </c>
      <c r="D51" s="105" t="s">
        <v>118</v>
      </c>
      <c r="E51" s="101" t="s">
        <v>118</v>
      </c>
      <c r="F51" s="105" t="s">
        <v>118</v>
      </c>
      <c r="G51" s="101" t="s">
        <v>118</v>
      </c>
      <c r="H51" s="105" t="s">
        <v>118</v>
      </c>
      <c r="I51" s="101" t="s">
        <v>118</v>
      </c>
      <c r="J51" s="105" t="s">
        <v>118</v>
      </c>
      <c r="K51" s="101"/>
      <c r="L51" s="105" t="s">
        <v>129</v>
      </c>
      <c r="M51" s="101" t="s">
        <v>129</v>
      </c>
      <c r="N51" s="105" t="s">
        <v>129</v>
      </c>
      <c r="O51" s="101" t="s">
        <v>129</v>
      </c>
      <c r="P51" s="105" t="s">
        <v>129</v>
      </c>
      <c r="Q51" s="101" t="s">
        <v>129</v>
      </c>
      <c r="R51" s="106" t="s">
        <v>102</v>
      </c>
      <c r="S51" s="6">
        <v>51</v>
      </c>
    </row>
    <row r="52" spans="1:19">
      <c r="A52" s="101" t="s">
        <v>111</v>
      </c>
      <c r="B52" s="105" t="s">
        <v>111</v>
      </c>
      <c r="C52" s="101" t="s">
        <v>117</v>
      </c>
      <c r="D52" s="105" t="s">
        <v>118</v>
      </c>
      <c r="E52" s="101" t="s">
        <v>118</v>
      </c>
      <c r="F52" s="105" t="s">
        <v>118</v>
      </c>
      <c r="G52" s="101" t="s">
        <v>118</v>
      </c>
      <c r="H52" s="105" t="s">
        <v>118</v>
      </c>
      <c r="I52" s="101" t="s">
        <v>118</v>
      </c>
      <c r="J52" s="105" t="s">
        <v>118</v>
      </c>
      <c r="K52" s="101"/>
      <c r="L52" s="105" t="s">
        <v>129</v>
      </c>
      <c r="M52" s="101" t="s">
        <v>129</v>
      </c>
      <c r="N52" s="105" t="s">
        <v>129</v>
      </c>
      <c r="O52" s="101" t="s">
        <v>129</v>
      </c>
      <c r="P52" s="105" t="s">
        <v>129</v>
      </c>
      <c r="Q52" s="101" t="s">
        <v>129</v>
      </c>
      <c r="R52" s="106" t="s">
        <v>102</v>
      </c>
      <c r="S52" s="6">
        <v>52</v>
      </c>
    </row>
    <row r="53" spans="1:19">
      <c r="A53" s="101" t="s">
        <v>111</v>
      </c>
      <c r="B53" s="105" t="s">
        <v>111</v>
      </c>
      <c r="C53" s="101" t="s">
        <v>117</v>
      </c>
      <c r="D53" s="105" t="s">
        <v>118</v>
      </c>
      <c r="E53" s="101" t="s">
        <v>118</v>
      </c>
      <c r="F53" s="105" t="s">
        <v>118</v>
      </c>
      <c r="G53" s="101" t="s">
        <v>118</v>
      </c>
      <c r="H53" s="105" t="s">
        <v>118</v>
      </c>
      <c r="I53" s="101" t="s">
        <v>118</v>
      </c>
      <c r="J53" s="105" t="s">
        <v>118</v>
      </c>
      <c r="K53" s="101"/>
      <c r="L53" s="105" t="s">
        <v>129</v>
      </c>
      <c r="M53" s="101" t="s">
        <v>129</v>
      </c>
      <c r="N53" s="105" t="s">
        <v>129</v>
      </c>
      <c r="O53" s="101" t="s">
        <v>129</v>
      </c>
      <c r="P53" s="105" t="s">
        <v>129</v>
      </c>
      <c r="Q53" s="101" t="s">
        <v>129</v>
      </c>
      <c r="R53" s="106" t="s">
        <v>102</v>
      </c>
      <c r="S53" s="6">
        <v>53</v>
      </c>
    </row>
    <row r="54" spans="1:19">
      <c r="A54" s="101" t="s">
        <v>111</v>
      </c>
      <c r="B54" s="105" t="s">
        <v>111</v>
      </c>
      <c r="C54" s="101" t="s">
        <v>117</v>
      </c>
      <c r="D54" s="105" t="s">
        <v>118</v>
      </c>
      <c r="E54" s="101" t="s">
        <v>118</v>
      </c>
      <c r="F54" s="105" t="s">
        <v>118</v>
      </c>
      <c r="G54" s="101" t="s">
        <v>118</v>
      </c>
      <c r="H54" s="105" t="s">
        <v>118</v>
      </c>
      <c r="I54" s="101" t="s">
        <v>118</v>
      </c>
      <c r="J54" s="105" t="s">
        <v>118</v>
      </c>
      <c r="K54" s="101"/>
      <c r="L54" s="105" t="s">
        <v>129</v>
      </c>
      <c r="M54" s="101" t="s">
        <v>129</v>
      </c>
      <c r="N54" s="105" t="s">
        <v>129</v>
      </c>
      <c r="O54" s="101" t="s">
        <v>129</v>
      </c>
      <c r="P54" s="105" t="s">
        <v>129</v>
      </c>
      <c r="Q54" s="101" t="s">
        <v>129</v>
      </c>
      <c r="R54" s="106" t="s">
        <v>102</v>
      </c>
      <c r="S54" s="6">
        <v>54</v>
      </c>
    </row>
    <row r="55" spans="1:19">
      <c r="A55" s="101" t="s">
        <v>111</v>
      </c>
      <c r="B55" s="105" t="s">
        <v>111</v>
      </c>
      <c r="C55" s="101" t="s">
        <v>117</v>
      </c>
      <c r="D55" s="105" t="s">
        <v>118</v>
      </c>
      <c r="E55" s="101" t="s">
        <v>118</v>
      </c>
      <c r="F55" s="105" t="s">
        <v>118</v>
      </c>
      <c r="G55" s="101" t="s">
        <v>118</v>
      </c>
      <c r="H55" s="105" t="s">
        <v>118</v>
      </c>
      <c r="I55" s="101" t="s">
        <v>118</v>
      </c>
      <c r="J55" s="105" t="s">
        <v>118</v>
      </c>
      <c r="K55" s="101"/>
      <c r="L55" s="105" t="s">
        <v>129</v>
      </c>
      <c r="M55" s="101" t="s">
        <v>129</v>
      </c>
      <c r="N55" s="105" t="s">
        <v>129</v>
      </c>
      <c r="O55" s="101" t="s">
        <v>129</v>
      </c>
      <c r="P55" s="105" t="s">
        <v>129</v>
      </c>
      <c r="Q55" s="101" t="s">
        <v>129</v>
      </c>
      <c r="R55" s="106" t="s">
        <v>102</v>
      </c>
      <c r="S55" s="6">
        <v>55</v>
      </c>
    </row>
    <row r="56" spans="1:19">
      <c r="A56" s="101" t="s">
        <v>111</v>
      </c>
      <c r="B56" s="105" t="s">
        <v>111</v>
      </c>
      <c r="C56" s="101" t="s">
        <v>117</v>
      </c>
      <c r="D56" s="105" t="s">
        <v>118</v>
      </c>
      <c r="E56" s="101" t="s">
        <v>118</v>
      </c>
      <c r="F56" s="105" t="s">
        <v>118</v>
      </c>
      <c r="G56" s="101" t="s">
        <v>118</v>
      </c>
      <c r="H56" s="105" t="s">
        <v>118</v>
      </c>
      <c r="I56" s="101" t="s">
        <v>118</v>
      </c>
      <c r="J56" s="105" t="s">
        <v>118</v>
      </c>
      <c r="K56" s="101"/>
      <c r="L56" s="105" t="s">
        <v>129</v>
      </c>
      <c r="M56" s="101" t="s">
        <v>129</v>
      </c>
      <c r="N56" s="105" t="s">
        <v>129</v>
      </c>
      <c r="O56" s="101" t="s">
        <v>129</v>
      </c>
      <c r="P56" s="105" t="s">
        <v>129</v>
      </c>
      <c r="Q56" s="101" t="s">
        <v>129</v>
      </c>
      <c r="R56" s="106" t="s">
        <v>102</v>
      </c>
      <c r="S56" s="6">
        <v>56</v>
      </c>
    </row>
    <row r="57" spans="1:19">
      <c r="A57" s="101" t="s">
        <v>111</v>
      </c>
      <c r="B57" s="105" t="s">
        <v>111</v>
      </c>
      <c r="C57" s="101" t="s">
        <v>117</v>
      </c>
      <c r="D57" s="105" t="s">
        <v>118</v>
      </c>
      <c r="E57" s="101" t="s">
        <v>118</v>
      </c>
      <c r="F57" s="105" t="s">
        <v>118</v>
      </c>
      <c r="G57" s="101" t="s">
        <v>118</v>
      </c>
      <c r="H57" s="105" t="s">
        <v>118</v>
      </c>
      <c r="I57" s="101" t="s">
        <v>118</v>
      </c>
      <c r="J57" s="105" t="s">
        <v>118</v>
      </c>
      <c r="K57" s="101"/>
      <c r="L57" s="105" t="s">
        <v>129</v>
      </c>
      <c r="M57" s="101" t="s">
        <v>129</v>
      </c>
      <c r="N57" s="105" t="s">
        <v>129</v>
      </c>
      <c r="O57" s="101" t="s">
        <v>129</v>
      </c>
      <c r="P57" s="105" t="s">
        <v>129</v>
      </c>
      <c r="Q57" s="101" t="s">
        <v>129</v>
      </c>
      <c r="R57" s="106" t="s">
        <v>102</v>
      </c>
      <c r="S57" s="6">
        <v>57</v>
      </c>
    </row>
    <row r="58" spans="1:19">
      <c r="A58" s="101" t="s">
        <v>111</v>
      </c>
      <c r="B58" s="105" t="s">
        <v>111</v>
      </c>
      <c r="C58" s="101" t="s">
        <v>117</v>
      </c>
      <c r="D58" s="105" t="s">
        <v>118</v>
      </c>
      <c r="E58" s="101" t="s">
        <v>118</v>
      </c>
      <c r="F58" s="105" t="s">
        <v>118</v>
      </c>
      <c r="G58" s="101" t="s">
        <v>118</v>
      </c>
      <c r="H58" s="105" t="s">
        <v>118</v>
      </c>
      <c r="I58" s="101" t="s">
        <v>118</v>
      </c>
      <c r="J58" s="105" t="s">
        <v>118</v>
      </c>
      <c r="K58" s="101"/>
      <c r="L58" s="105" t="s">
        <v>129</v>
      </c>
      <c r="M58" s="101" t="s">
        <v>129</v>
      </c>
      <c r="N58" s="105" t="s">
        <v>129</v>
      </c>
      <c r="O58" s="101" t="s">
        <v>129</v>
      </c>
      <c r="P58" s="105" t="s">
        <v>129</v>
      </c>
      <c r="Q58" s="101" t="s">
        <v>129</v>
      </c>
      <c r="R58" s="106" t="s">
        <v>102</v>
      </c>
      <c r="S58" s="6">
        <v>58</v>
      </c>
    </row>
    <row r="59" spans="1:19">
      <c r="A59" s="101" t="s">
        <v>111</v>
      </c>
      <c r="B59" s="105" t="s">
        <v>111</v>
      </c>
      <c r="C59" s="101" t="s">
        <v>117</v>
      </c>
      <c r="D59" s="105" t="s">
        <v>118</v>
      </c>
      <c r="E59" s="101" t="s">
        <v>118</v>
      </c>
      <c r="F59" s="105" t="s">
        <v>118</v>
      </c>
      <c r="G59" s="101" t="s">
        <v>118</v>
      </c>
      <c r="H59" s="105" t="s">
        <v>118</v>
      </c>
      <c r="I59" s="101" t="s">
        <v>118</v>
      </c>
      <c r="J59" s="105" t="s">
        <v>118</v>
      </c>
      <c r="K59" s="101"/>
      <c r="L59" s="105" t="s">
        <v>129</v>
      </c>
      <c r="M59" s="101" t="s">
        <v>129</v>
      </c>
      <c r="N59" s="105" t="s">
        <v>129</v>
      </c>
      <c r="O59" s="101" t="s">
        <v>129</v>
      </c>
      <c r="P59" s="105" t="s">
        <v>129</v>
      </c>
      <c r="Q59" s="101" t="s">
        <v>129</v>
      </c>
      <c r="R59" s="106" t="s">
        <v>102</v>
      </c>
      <c r="S59" s="6">
        <v>59</v>
      </c>
    </row>
    <row r="60" spans="1:19">
      <c r="A60" s="101" t="s">
        <v>111</v>
      </c>
      <c r="B60" s="105" t="s">
        <v>111</v>
      </c>
      <c r="C60" s="101" t="s">
        <v>117</v>
      </c>
      <c r="D60" s="105" t="s">
        <v>118</v>
      </c>
      <c r="E60" s="101" t="s">
        <v>118</v>
      </c>
      <c r="F60" s="105" t="s">
        <v>118</v>
      </c>
      <c r="G60" s="101" t="s">
        <v>118</v>
      </c>
      <c r="H60" s="105" t="s">
        <v>118</v>
      </c>
      <c r="I60" s="101" t="s">
        <v>118</v>
      </c>
      <c r="J60" s="105" t="s">
        <v>118</v>
      </c>
      <c r="K60" s="101"/>
      <c r="L60" s="105" t="s">
        <v>129</v>
      </c>
      <c r="M60" s="101" t="s">
        <v>129</v>
      </c>
      <c r="N60" s="105" t="s">
        <v>129</v>
      </c>
      <c r="O60" s="101" t="s">
        <v>129</v>
      </c>
      <c r="P60" s="105" t="s">
        <v>129</v>
      </c>
      <c r="Q60" s="101" t="s">
        <v>129</v>
      </c>
      <c r="R60" s="106" t="s">
        <v>102</v>
      </c>
      <c r="S60" s="6">
        <v>60</v>
      </c>
    </row>
    <row r="61" spans="1:19">
      <c r="A61" s="101" t="s">
        <v>111</v>
      </c>
      <c r="B61" s="105" t="s">
        <v>111</v>
      </c>
      <c r="C61" s="101" t="s">
        <v>117</v>
      </c>
      <c r="D61" s="105" t="s">
        <v>118</v>
      </c>
      <c r="E61" s="101" t="s">
        <v>118</v>
      </c>
      <c r="F61" s="105" t="s">
        <v>118</v>
      </c>
      <c r="G61" s="101" t="s">
        <v>118</v>
      </c>
      <c r="H61" s="105" t="s">
        <v>118</v>
      </c>
      <c r="I61" s="101" t="s">
        <v>118</v>
      </c>
      <c r="J61" s="105" t="s">
        <v>118</v>
      </c>
      <c r="K61" s="101"/>
      <c r="L61" s="105" t="s">
        <v>129</v>
      </c>
      <c r="M61" s="101" t="s">
        <v>129</v>
      </c>
      <c r="N61" s="105" t="s">
        <v>129</v>
      </c>
      <c r="O61" s="101" t="s">
        <v>129</v>
      </c>
      <c r="P61" s="105" t="s">
        <v>129</v>
      </c>
      <c r="Q61" s="101" t="s">
        <v>129</v>
      </c>
      <c r="R61" s="106" t="s">
        <v>102</v>
      </c>
      <c r="S61" s="6">
        <v>61</v>
      </c>
    </row>
    <row r="62" spans="1:19">
      <c r="A62" s="101" t="s">
        <v>111</v>
      </c>
      <c r="B62" s="105" t="s">
        <v>111</v>
      </c>
      <c r="C62" s="101" t="s">
        <v>117</v>
      </c>
      <c r="D62" s="105" t="s">
        <v>118</v>
      </c>
      <c r="E62" s="101" t="s">
        <v>118</v>
      </c>
      <c r="F62" s="105" t="s">
        <v>118</v>
      </c>
      <c r="G62" s="101" t="s">
        <v>118</v>
      </c>
      <c r="H62" s="105" t="s">
        <v>118</v>
      </c>
      <c r="I62" s="101" t="s">
        <v>118</v>
      </c>
      <c r="J62" s="105" t="s">
        <v>118</v>
      </c>
      <c r="K62" s="101"/>
      <c r="L62" s="105" t="s">
        <v>129</v>
      </c>
      <c r="M62" s="101" t="s">
        <v>129</v>
      </c>
      <c r="N62" s="105" t="s">
        <v>129</v>
      </c>
      <c r="O62" s="101" t="s">
        <v>129</v>
      </c>
      <c r="P62" s="105" t="s">
        <v>129</v>
      </c>
      <c r="Q62" s="101" t="s">
        <v>129</v>
      </c>
      <c r="R62" s="106" t="s">
        <v>102</v>
      </c>
      <c r="S62" s="6">
        <v>62</v>
      </c>
    </row>
    <row r="63" spans="1:19">
      <c r="A63" s="101" t="s">
        <v>111</v>
      </c>
      <c r="B63" s="105" t="s">
        <v>111</v>
      </c>
      <c r="C63" s="101" t="s">
        <v>117</v>
      </c>
      <c r="D63" s="105" t="s">
        <v>118</v>
      </c>
      <c r="E63" s="101" t="s">
        <v>118</v>
      </c>
      <c r="F63" s="105" t="s">
        <v>118</v>
      </c>
      <c r="G63" s="101" t="s">
        <v>118</v>
      </c>
      <c r="H63" s="105" t="s">
        <v>118</v>
      </c>
      <c r="I63" s="101" t="s">
        <v>118</v>
      </c>
      <c r="J63" s="105" t="s">
        <v>118</v>
      </c>
      <c r="K63" s="101"/>
      <c r="L63" s="105" t="s">
        <v>129</v>
      </c>
      <c r="M63" s="101" t="s">
        <v>129</v>
      </c>
      <c r="N63" s="105" t="s">
        <v>129</v>
      </c>
      <c r="O63" s="101" t="s">
        <v>129</v>
      </c>
      <c r="P63" s="105" t="s">
        <v>129</v>
      </c>
      <c r="Q63" s="101" t="s">
        <v>129</v>
      </c>
      <c r="R63" s="106" t="s">
        <v>102</v>
      </c>
      <c r="S63" s="6">
        <v>63</v>
      </c>
    </row>
    <row r="64" spans="1:19">
      <c r="A64" s="101" t="s">
        <v>111</v>
      </c>
      <c r="B64" s="105" t="s">
        <v>111</v>
      </c>
      <c r="C64" s="101" t="s">
        <v>117</v>
      </c>
      <c r="D64" s="105" t="s">
        <v>118</v>
      </c>
      <c r="E64" s="101" t="s">
        <v>118</v>
      </c>
      <c r="F64" s="105" t="s">
        <v>118</v>
      </c>
      <c r="G64" s="101" t="s">
        <v>118</v>
      </c>
      <c r="H64" s="105" t="s">
        <v>118</v>
      </c>
      <c r="I64" s="101" t="s">
        <v>118</v>
      </c>
      <c r="J64" s="105" t="s">
        <v>118</v>
      </c>
      <c r="K64" s="101"/>
      <c r="L64" s="105" t="s">
        <v>129</v>
      </c>
      <c r="M64" s="101" t="s">
        <v>129</v>
      </c>
      <c r="N64" s="105" t="s">
        <v>129</v>
      </c>
      <c r="O64" s="101" t="s">
        <v>129</v>
      </c>
      <c r="P64" s="105" t="s">
        <v>129</v>
      </c>
      <c r="Q64" s="101" t="s">
        <v>129</v>
      </c>
      <c r="R64" s="106" t="s">
        <v>102</v>
      </c>
      <c r="S64" s="6">
        <v>64</v>
      </c>
    </row>
    <row r="65" spans="1:19">
      <c r="A65" s="101" t="s">
        <v>111</v>
      </c>
      <c r="B65" s="105" t="s">
        <v>111</v>
      </c>
      <c r="C65" s="101" t="s">
        <v>117</v>
      </c>
      <c r="D65" s="105" t="s">
        <v>118</v>
      </c>
      <c r="E65" s="101" t="s">
        <v>118</v>
      </c>
      <c r="F65" s="105" t="s">
        <v>118</v>
      </c>
      <c r="G65" s="101" t="s">
        <v>118</v>
      </c>
      <c r="H65" s="105" t="s">
        <v>118</v>
      </c>
      <c r="I65" s="101" t="s">
        <v>118</v>
      </c>
      <c r="J65" s="105" t="s">
        <v>118</v>
      </c>
      <c r="K65" s="101"/>
      <c r="L65" s="105" t="s">
        <v>129</v>
      </c>
      <c r="M65" s="101" t="s">
        <v>129</v>
      </c>
      <c r="N65" s="105" t="s">
        <v>129</v>
      </c>
      <c r="O65" s="101" t="s">
        <v>129</v>
      </c>
      <c r="P65" s="105" t="s">
        <v>129</v>
      </c>
      <c r="Q65" s="101" t="s">
        <v>129</v>
      </c>
      <c r="R65" s="106" t="s">
        <v>102</v>
      </c>
      <c r="S65" s="6">
        <v>65</v>
      </c>
    </row>
    <row r="66" spans="1:19">
      <c r="A66" s="101" t="s">
        <v>111</v>
      </c>
      <c r="B66" s="105" t="s">
        <v>111</v>
      </c>
      <c r="C66" s="101" t="s">
        <v>117</v>
      </c>
      <c r="D66" s="105" t="s">
        <v>118</v>
      </c>
      <c r="E66" s="101" t="s">
        <v>118</v>
      </c>
      <c r="F66" s="105" t="s">
        <v>118</v>
      </c>
      <c r="G66" s="101" t="s">
        <v>118</v>
      </c>
      <c r="H66" s="105" t="s">
        <v>118</v>
      </c>
      <c r="I66" s="101" t="s">
        <v>118</v>
      </c>
      <c r="J66" s="105" t="s">
        <v>118</v>
      </c>
      <c r="K66" s="101"/>
      <c r="L66" s="105" t="s">
        <v>129</v>
      </c>
      <c r="M66" s="101" t="s">
        <v>129</v>
      </c>
      <c r="N66" s="105" t="s">
        <v>129</v>
      </c>
      <c r="O66" s="101" t="s">
        <v>129</v>
      </c>
      <c r="P66" s="105" t="s">
        <v>129</v>
      </c>
      <c r="Q66" s="101" t="s">
        <v>129</v>
      </c>
      <c r="R66" s="106" t="s">
        <v>102</v>
      </c>
      <c r="S66" s="6">
        <v>66</v>
      </c>
    </row>
    <row r="67" spans="1:19">
      <c r="A67" s="101" t="s">
        <v>111</v>
      </c>
      <c r="B67" s="105" t="s">
        <v>111</v>
      </c>
      <c r="C67" s="101" t="s">
        <v>117</v>
      </c>
      <c r="D67" s="105" t="s">
        <v>118</v>
      </c>
      <c r="E67" s="101" t="s">
        <v>118</v>
      </c>
      <c r="F67" s="105" t="s">
        <v>118</v>
      </c>
      <c r="G67" s="101" t="s">
        <v>118</v>
      </c>
      <c r="H67" s="105" t="s">
        <v>118</v>
      </c>
      <c r="I67" s="101" t="s">
        <v>118</v>
      </c>
      <c r="J67" s="105" t="s">
        <v>118</v>
      </c>
      <c r="K67" s="101"/>
      <c r="L67" s="105" t="s">
        <v>129</v>
      </c>
      <c r="M67" s="101" t="s">
        <v>129</v>
      </c>
      <c r="N67" s="105" t="s">
        <v>129</v>
      </c>
      <c r="O67" s="101" t="s">
        <v>129</v>
      </c>
      <c r="P67" s="105" t="s">
        <v>129</v>
      </c>
      <c r="Q67" s="101" t="s">
        <v>129</v>
      </c>
      <c r="R67" s="106" t="s">
        <v>102</v>
      </c>
      <c r="S67" s="6">
        <v>67</v>
      </c>
    </row>
    <row r="68" spans="1:19">
      <c r="A68" s="101" t="s">
        <v>111</v>
      </c>
      <c r="B68" s="105" t="s">
        <v>111</v>
      </c>
      <c r="C68" s="101" t="s">
        <v>117</v>
      </c>
      <c r="D68" s="105" t="s">
        <v>118</v>
      </c>
      <c r="E68" s="101" t="s">
        <v>118</v>
      </c>
      <c r="F68" s="105" t="s">
        <v>118</v>
      </c>
      <c r="G68" s="101" t="s">
        <v>118</v>
      </c>
      <c r="H68" s="105" t="s">
        <v>118</v>
      </c>
      <c r="I68" s="101" t="s">
        <v>118</v>
      </c>
      <c r="J68" s="105" t="s">
        <v>118</v>
      </c>
      <c r="K68" s="101"/>
      <c r="L68" s="105" t="s">
        <v>129</v>
      </c>
      <c r="M68" s="101" t="s">
        <v>129</v>
      </c>
      <c r="N68" s="105" t="s">
        <v>129</v>
      </c>
      <c r="O68" s="101" t="s">
        <v>129</v>
      </c>
      <c r="P68" s="105" t="s">
        <v>129</v>
      </c>
      <c r="Q68" s="101" t="s">
        <v>129</v>
      </c>
      <c r="R68" s="106" t="s">
        <v>102</v>
      </c>
      <c r="S68" s="6">
        <v>68</v>
      </c>
    </row>
    <row r="69" spans="1:19">
      <c r="A69" s="101" t="s">
        <v>111</v>
      </c>
      <c r="B69" s="105" t="s">
        <v>111</v>
      </c>
      <c r="C69" s="101" t="s">
        <v>117</v>
      </c>
      <c r="D69" s="105" t="s">
        <v>118</v>
      </c>
      <c r="E69" s="101" t="s">
        <v>118</v>
      </c>
      <c r="F69" s="105" t="s">
        <v>118</v>
      </c>
      <c r="G69" s="101" t="s">
        <v>118</v>
      </c>
      <c r="H69" s="105" t="s">
        <v>118</v>
      </c>
      <c r="I69" s="101" t="s">
        <v>118</v>
      </c>
      <c r="J69" s="105" t="s">
        <v>118</v>
      </c>
      <c r="K69" s="101"/>
      <c r="L69" s="105" t="s">
        <v>129</v>
      </c>
      <c r="M69" s="101" t="s">
        <v>129</v>
      </c>
      <c r="N69" s="105" t="s">
        <v>129</v>
      </c>
      <c r="O69" s="101" t="s">
        <v>129</v>
      </c>
      <c r="P69" s="105" t="s">
        <v>129</v>
      </c>
      <c r="Q69" s="101" t="s">
        <v>129</v>
      </c>
      <c r="R69" s="106" t="s">
        <v>102</v>
      </c>
      <c r="S69" s="6">
        <v>69</v>
      </c>
    </row>
    <row r="70" spans="1:19">
      <c r="A70" s="101" t="s">
        <v>111</v>
      </c>
      <c r="B70" s="105" t="s">
        <v>111</v>
      </c>
      <c r="C70" s="101" t="s">
        <v>117</v>
      </c>
      <c r="D70" s="105" t="s">
        <v>118</v>
      </c>
      <c r="E70" s="101" t="s">
        <v>118</v>
      </c>
      <c r="F70" s="105" t="s">
        <v>118</v>
      </c>
      <c r="G70" s="101" t="s">
        <v>118</v>
      </c>
      <c r="H70" s="105" t="s">
        <v>118</v>
      </c>
      <c r="I70" s="101" t="s">
        <v>118</v>
      </c>
      <c r="J70" s="105" t="s">
        <v>118</v>
      </c>
      <c r="K70" s="101"/>
      <c r="L70" s="105" t="s">
        <v>129</v>
      </c>
      <c r="M70" s="101" t="s">
        <v>129</v>
      </c>
      <c r="N70" s="105" t="s">
        <v>129</v>
      </c>
      <c r="O70" s="101" t="s">
        <v>129</v>
      </c>
      <c r="P70" s="105" t="s">
        <v>129</v>
      </c>
      <c r="Q70" s="101" t="s">
        <v>129</v>
      </c>
      <c r="R70" s="106" t="s">
        <v>102</v>
      </c>
      <c r="S70" s="6">
        <v>70</v>
      </c>
    </row>
    <row r="71" spans="1:19">
      <c r="A71" s="100"/>
      <c r="B71" s="99"/>
      <c r="C71" s="100"/>
      <c r="D71" s="99"/>
      <c r="E71" s="100"/>
      <c r="F71" s="99"/>
      <c r="G71" s="100"/>
      <c r="H71" s="99"/>
      <c r="I71" s="100"/>
      <c r="K71" s="100"/>
      <c r="L71" s="99"/>
      <c r="M71" s="100"/>
      <c r="O71" s="100"/>
      <c r="Q71" s="100"/>
      <c r="R71" s="100"/>
    </row>
    <row r="72" spans="1:19">
      <c r="A72" s="100"/>
      <c r="B72" s="99"/>
      <c r="C72" s="100"/>
      <c r="D72" s="99"/>
      <c r="E72" s="100"/>
      <c r="F72" s="99"/>
      <c r="G72" s="100"/>
      <c r="H72" s="99"/>
      <c r="L72" s="99"/>
      <c r="M72" s="100"/>
      <c r="R72" s="100"/>
    </row>
    <row r="73" spans="1:19">
      <c r="A73" s="100"/>
      <c r="B73" s="99"/>
      <c r="C73" s="100"/>
      <c r="D73" s="99"/>
      <c r="E73" s="100"/>
      <c r="F73" s="99"/>
      <c r="G73" s="100"/>
      <c r="H73" s="99"/>
      <c r="L73" s="99"/>
      <c r="M73" s="100"/>
      <c r="R73" s="100"/>
    </row>
    <row r="74" spans="1:19">
      <c r="A74" s="100"/>
      <c r="B74" s="99"/>
      <c r="C74" s="100"/>
      <c r="D74" s="99"/>
      <c r="E74" s="100"/>
      <c r="F74" s="99"/>
      <c r="G74" s="100"/>
      <c r="H74" s="99"/>
      <c r="L74" s="99"/>
      <c r="M74" s="100"/>
      <c r="R74" s="100"/>
    </row>
    <row r="75" spans="1:19">
      <c r="A75" s="100"/>
      <c r="B75" s="99"/>
      <c r="C75" s="100"/>
      <c r="D75" s="99"/>
      <c r="E75" s="100"/>
      <c r="F75" s="99"/>
      <c r="G75" s="100"/>
      <c r="H75" s="99"/>
      <c r="L75" s="99"/>
      <c r="M75" s="100"/>
      <c r="R75" s="100"/>
    </row>
    <row r="76" spans="1:19">
      <c r="A76" s="100"/>
      <c r="B76" s="99"/>
      <c r="C76" s="100"/>
      <c r="D76" s="99"/>
      <c r="E76" s="100"/>
      <c r="F76" s="99"/>
      <c r="G76" s="100"/>
      <c r="H76" s="99"/>
      <c r="L76" s="99"/>
      <c r="M76" s="100"/>
      <c r="R76" s="100"/>
    </row>
    <row r="77" spans="1:19">
      <c r="A77" s="100"/>
      <c r="B77" s="99"/>
      <c r="C77" s="100"/>
      <c r="D77" s="99"/>
      <c r="E77" s="100"/>
      <c r="F77" s="99"/>
      <c r="G77" s="100"/>
      <c r="H77" s="99"/>
      <c r="L77" s="99"/>
      <c r="M77" s="100"/>
      <c r="R77" s="100"/>
    </row>
    <row r="78" spans="1:19">
      <c r="A78" s="100"/>
      <c r="B78" s="99"/>
      <c r="C78" s="100"/>
      <c r="D78" s="99"/>
      <c r="E78" s="100"/>
      <c r="F78" s="99"/>
      <c r="G78" s="100"/>
      <c r="H78" s="99"/>
      <c r="L78" s="99"/>
      <c r="M78" s="100"/>
      <c r="R78" s="100"/>
    </row>
    <row r="79" spans="1:19">
      <c r="A79" s="100"/>
      <c r="B79" s="99"/>
      <c r="C79" s="100"/>
      <c r="D79" s="99"/>
      <c r="E79" s="100"/>
      <c r="F79" s="99"/>
      <c r="G79" s="100"/>
      <c r="H79" s="99"/>
      <c r="L79" s="99"/>
      <c r="M79" s="100"/>
      <c r="R79" s="100"/>
    </row>
    <row r="80" spans="1:19">
      <c r="A80" s="100"/>
      <c r="B80" s="99"/>
      <c r="C80" s="100"/>
      <c r="D80" s="99"/>
      <c r="E80" s="100"/>
      <c r="F80" s="99"/>
      <c r="G80" s="100"/>
      <c r="H80" s="99"/>
      <c r="L80" s="99"/>
      <c r="M80" s="100"/>
      <c r="R80" s="100"/>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Readme</vt:lpstr>
      <vt:lpstr>Entries</vt:lpstr>
      <vt:lpstr>Entries DMT</vt:lpstr>
      <vt:lpstr>Payment</vt:lpstr>
      <vt:lpstr>Privacy</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DaveK</cp:lastModifiedBy>
  <cp:lastPrinted>2018-04-15T10:02:03Z</cp:lastPrinted>
  <dcterms:created xsi:type="dcterms:W3CDTF">2006-11-30T14:34:18Z</dcterms:created>
  <dcterms:modified xsi:type="dcterms:W3CDTF">2018-12-09T12:53:50Z</dcterms:modified>
</cp:coreProperties>
</file>