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ThisWorkbook"/>
  <mc:AlternateContent xmlns:mc="http://schemas.openxmlformats.org/markup-compatibility/2006">
    <mc:Choice Requires="x15">
      <x15ac:absPath xmlns:x15ac="http://schemas.microsoft.com/office/spreadsheetml/2010/11/ac" url="D:\data\TScore\data\EntryForms\"/>
    </mc:Choice>
  </mc:AlternateContent>
  <bookViews>
    <workbookView xWindow="0" yWindow="0" windowWidth="25710" windowHeight="9900" tabRatio="367"/>
  </bookViews>
  <sheets>
    <sheet name="Readme" sheetId="10" r:id="rId1"/>
    <sheet name="Payment" sheetId="2" r:id="rId2"/>
    <sheet name="Entries" sheetId="1" r:id="rId3"/>
    <sheet name="Entries DMT" sheetId="7" r:id="rId4"/>
    <sheet name="Instructions" sheetId="6" r:id="rId5"/>
    <sheet name="Clubs" sheetId="4" r:id="rId6"/>
    <sheet name="Lists" sheetId="3" state="hidden" r:id="rId7"/>
    <sheet name="ListsDMT" sheetId="9" state="hidden" r:id="rId8"/>
  </sheets>
  <definedNames>
    <definedName name="Ages" localSheetId="7">ListsDMT!$R$2:$R$80</definedName>
    <definedName name="Ages">Lists!$R$2:$R$80</definedName>
    <definedName name="Clubnames">Clubs!$A$2:$A$62</definedName>
    <definedName name="Clubs" localSheetId="5">Clubs!$A$2:$A$62</definedName>
    <definedName name="Gender" localSheetId="7">ListsDMT!$V$14:$V$15</definedName>
    <definedName name="Gender">Lists!$V$14:$V$15</definedName>
    <definedName name="Grade">Lists!$T$7:$T$21</definedName>
    <definedName name="GradeAges">Lists!$A$1:$AF$70</definedName>
    <definedName name="GradeAgesDMT">ListsDMT!$A$1:$AF$70</definedName>
    <definedName name="GradeDMT">ListsDMT!$T$6:$T$21</definedName>
    <definedName name="Half" localSheetId="7">ListsDMT!$U$25:$U$26</definedName>
    <definedName name="Half">Lists!$U$25:$U$26</definedName>
    <definedName name="Jobs" localSheetId="7">ListsDMT!$W$5:$W$28</definedName>
    <definedName name="Jobs">Lists!$W$5:$W$28</definedName>
    <definedName name="Judges" localSheetId="7">ListsDMT!$V$20:$V$37</definedName>
    <definedName name="Judges">Lists!$V$20:$V$37</definedName>
    <definedName name="_xlnm.Print_Area" localSheetId="2">Entries!$A$1:$I$121</definedName>
    <definedName name="_xlnm.Print_Area" localSheetId="3">'Entries DMT'!$A$1:$I$119</definedName>
    <definedName name="_xlnm.Print_Area" localSheetId="4">Instructions!$A$1:$B$34</definedName>
    <definedName name="_xlnm.Print_Area" localSheetId="6">Lists!$A$1:$W$80</definedName>
    <definedName name="_xlnm.Print_Area" localSheetId="7">ListsDMT!$A$1:$W$80</definedName>
    <definedName name="_xlnm.Print_Area" localSheetId="1">Payment!$A$1:$H$28</definedName>
    <definedName name="Teams" localSheetId="7">ListsDMT!$V$5:$V$12</definedName>
    <definedName name="Teams">Lists!$V$5:$V$12</definedName>
    <definedName name="When" localSheetId="7">ListsDMT!$U$20:$U$22</definedName>
    <definedName name="When">Lists!$U$20:$U$22</definedName>
  </definedNames>
  <calcPr calcId="162913"/>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H17" i="7" l="1"/>
  <c r="A3" i="1"/>
  <c r="C5" i="7"/>
  <c r="A3" i="7"/>
  <c r="I11" i="1"/>
  <c r="G6" i="2"/>
  <c r="I11" i="7"/>
  <c r="G8" i="2"/>
  <c r="I10" i="7"/>
  <c r="G7" i="2"/>
  <c r="G5" i="7"/>
  <c r="G4" i="7"/>
  <c r="C4" i="7"/>
  <c r="G9" i="2"/>
  <c r="H90" i="1"/>
  <c r="E90" i="1"/>
  <c r="A90" i="1"/>
  <c r="H1" i="7"/>
  <c r="H78" i="7"/>
  <c r="E78" i="7"/>
  <c r="A78" i="7"/>
  <c r="H66" i="7"/>
  <c r="E66" i="7"/>
  <c r="A66" i="7"/>
  <c r="H56" i="7"/>
  <c r="E56" i="7"/>
  <c r="A56" i="7"/>
  <c r="A53" i="7"/>
  <c r="A54" i="7"/>
  <c r="A57" i="7"/>
  <c r="A58" i="7"/>
  <c r="A59" i="7"/>
  <c r="A60" i="7"/>
  <c r="A61" i="7"/>
  <c r="A62" i="7"/>
  <c r="A63" i="7"/>
  <c r="A64" i="7"/>
  <c r="A67" i="7"/>
  <c r="A68" i="7"/>
  <c r="A69" i="7"/>
  <c r="A70" i="7"/>
  <c r="A71" i="7"/>
  <c r="A72" i="7"/>
  <c r="A73" i="7"/>
  <c r="A74" i="7"/>
  <c r="A75" i="7"/>
  <c r="A76"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H46" i="7"/>
  <c r="E46" i="7"/>
  <c r="A46" i="7"/>
  <c r="H37" i="7"/>
  <c r="E37" i="7"/>
  <c r="A37" i="7"/>
  <c r="H29" i="7"/>
  <c r="E29" i="7"/>
  <c r="A29" i="7"/>
  <c r="H23" i="7"/>
  <c r="E23" i="7"/>
  <c r="A23" i="7"/>
  <c r="E17" i="7"/>
  <c r="A17" i="7"/>
  <c r="H78" i="1"/>
  <c r="E78" i="1"/>
  <c r="A78" i="1"/>
  <c r="H66" i="1"/>
  <c r="E66" i="1"/>
  <c r="A66" i="1"/>
  <c r="H46" i="1"/>
  <c r="E46" i="1"/>
  <c r="A46" i="1"/>
  <c r="H37" i="1"/>
  <c r="E37" i="1"/>
  <c r="A37" i="1"/>
  <c r="H56" i="1"/>
  <c r="E56" i="1"/>
  <c r="A56" i="1"/>
  <c r="H29" i="1"/>
  <c r="E29" i="1"/>
  <c r="A29" i="1"/>
  <c r="E23" i="1"/>
  <c r="E17" i="1"/>
  <c r="A23" i="1"/>
  <c r="A17" i="1"/>
  <c r="H23" i="1"/>
  <c r="B4" i="2"/>
  <c r="G4" i="2"/>
  <c r="E4" i="2"/>
  <c r="A4" i="2"/>
  <c r="G3" i="2"/>
  <c r="E3" i="2"/>
  <c r="B3" i="2"/>
  <c r="A3" i="2"/>
  <c r="A53" i="1"/>
  <c r="A54" i="1"/>
  <c r="A57" i="1"/>
  <c r="A58" i="1"/>
  <c r="A59" i="1"/>
  <c r="A60" i="1"/>
  <c r="A61" i="1"/>
  <c r="A62" i="1"/>
  <c r="A63" i="1"/>
  <c r="A64" i="1"/>
  <c r="A67" i="1"/>
  <c r="A68" i="1"/>
  <c r="A69" i="1"/>
  <c r="A70" i="1"/>
  <c r="A71" i="1"/>
  <c r="A72" i="1"/>
  <c r="A73" i="1"/>
  <c r="A74" i="1"/>
  <c r="A75" i="1"/>
  <c r="A76" i="1"/>
  <c r="A79" i="1"/>
  <c r="A80" i="1"/>
  <c r="A81" i="1"/>
  <c r="A82" i="1"/>
  <c r="A83" i="1"/>
  <c r="A84" i="1"/>
  <c r="A85" i="1"/>
  <c r="A86" i="1"/>
  <c r="A87" i="1"/>
  <c r="A88"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H17" i="1"/>
  <c r="C6" i="7"/>
  <c r="H44" i="7"/>
  <c r="H41" i="7"/>
  <c r="C6" i="1"/>
  <c r="H63" i="1"/>
  <c r="H14" i="7"/>
  <c r="H33" i="1"/>
  <c r="H35" i="7"/>
  <c r="H39" i="1"/>
  <c r="H71" i="7"/>
  <c r="G9" i="1"/>
  <c r="H96" i="1"/>
  <c r="H76" i="1"/>
  <c r="H40" i="7"/>
  <c r="H103" i="7"/>
  <c r="H48" i="1"/>
  <c r="H107" i="7"/>
  <c r="H72" i="1"/>
  <c r="H61" i="1"/>
  <c r="G7" i="1"/>
  <c r="H116" i="7"/>
  <c r="H52" i="1"/>
  <c r="H82" i="7"/>
  <c r="H41" i="1"/>
  <c r="H50" i="1"/>
  <c r="H88" i="1"/>
  <c r="H24" i="1"/>
  <c r="H90" i="7"/>
  <c r="H34" i="1"/>
  <c r="H71" i="1"/>
  <c r="H105" i="7"/>
  <c r="H100" i="1"/>
  <c r="H69" i="1"/>
  <c r="H87" i="1"/>
  <c r="H121" i="1"/>
  <c r="H102" i="1"/>
  <c r="H62" i="1"/>
  <c r="H26" i="7"/>
  <c r="H73" i="1"/>
  <c r="H60" i="1"/>
  <c r="H61" i="7"/>
  <c r="H88" i="7"/>
  <c r="G8" i="1"/>
  <c r="H116" i="1"/>
  <c r="H86" i="1"/>
  <c r="H87" i="7"/>
  <c r="H69" i="7"/>
  <c r="H96" i="7"/>
  <c r="H110" i="7"/>
  <c r="H21" i="7"/>
  <c r="H48" i="7"/>
  <c r="H50" i="7"/>
  <c r="H95" i="1"/>
  <c r="H15" i="7"/>
  <c r="H92" i="1"/>
  <c r="H27" i="1"/>
  <c r="H40" i="1"/>
  <c r="H15" i="1"/>
  <c r="H98" i="7"/>
  <c r="H95" i="7"/>
  <c r="H108" i="7"/>
  <c r="H111" i="1"/>
  <c r="H49" i="1"/>
  <c r="G7" i="7"/>
  <c r="G6" i="7"/>
  <c r="H32" i="1"/>
  <c r="H119" i="7"/>
  <c r="H85" i="1"/>
  <c r="H89" i="7"/>
  <c r="H67" i="1"/>
  <c r="C9" i="1"/>
  <c r="H101" i="1"/>
  <c r="H115" i="1"/>
  <c r="H35" i="1"/>
  <c r="H83" i="7"/>
  <c r="H42" i="7"/>
  <c r="H32" i="7"/>
  <c r="H53" i="7"/>
  <c r="H76" i="7"/>
  <c r="H30" i="1"/>
  <c r="H38" i="7"/>
  <c r="H100" i="7"/>
  <c r="H81" i="7"/>
  <c r="H42" i="1"/>
  <c r="H102" i="7"/>
  <c r="H101" i="7"/>
  <c r="H104" i="1"/>
  <c r="H117" i="1"/>
  <c r="H99" i="1"/>
  <c r="H119" i="1"/>
  <c r="C7" i="7"/>
  <c r="H72" i="7"/>
  <c r="G9" i="7"/>
  <c r="H112" i="1"/>
  <c r="H57" i="1"/>
  <c r="H25" i="1"/>
  <c r="H39" i="7"/>
  <c r="H64" i="7"/>
  <c r="H57" i="7"/>
  <c r="H68" i="1"/>
  <c r="C7" i="1"/>
  <c r="H74" i="1"/>
  <c r="H44" i="1"/>
  <c r="H38" i="1"/>
  <c r="H84" i="1"/>
  <c r="G8" i="7"/>
  <c r="H108" i="1"/>
  <c r="H59" i="1"/>
  <c r="H117" i="7"/>
  <c r="H84" i="7"/>
  <c r="H91" i="7"/>
  <c r="H80" i="7"/>
  <c r="H20" i="7"/>
  <c r="H14" i="1"/>
  <c r="H68" i="7"/>
  <c r="H43" i="1"/>
  <c r="H19" i="7"/>
  <c r="H73" i="7"/>
  <c r="H53" i="1"/>
  <c r="H47" i="1"/>
  <c r="H24" i="7"/>
  <c r="H79" i="1"/>
  <c r="H75" i="1"/>
  <c r="H107" i="1"/>
  <c r="H51" i="7"/>
  <c r="H114" i="7"/>
  <c r="H82" i="1"/>
  <c r="H33" i="7"/>
  <c r="H74" i="7"/>
  <c r="H18" i="1"/>
  <c r="H20" i="1"/>
  <c r="H25" i="7"/>
  <c r="H54" i="7"/>
  <c r="H30" i="7"/>
  <c r="H110" i="1"/>
  <c r="H51" i="1"/>
  <c r="H93" i="7"/>
  <c r="H111" i="7"/>
  <c r="H93" i="1"/>
  <c r="H58" i="7"/>
  <c r="G6" i="1"/>
  <c r="H31" i="7"/>
  <c r="H106" i="7"/>
  <c r="H115" i="7"/>
  <c r="H63" i="7"/>
  <c r="H75" i="7"/>
  <c r="H103" i="1"/>
  <c r="H105" i="1"/>
  <c r="H83" i="1"/>
  <c r="H114" i="1"/>
  <c r="H118" i="1"/>
  <c r="H43" i="7"/>
  <c r="H70" i="1"/>
  <c r="H98" i="1"/>
  <c r="H94" i="1"/>
  <c r="H80" i="1"/>
  <c r="H60" i="7"/>
  <c r="H97" i="7"/>
  <c r="H86" i="7"/>
  <c r="H113" i="1"/>
  <c r="H21" i="1"/>
  <c r="H106" i="1"/>
  <c r="H97" i="1"/>
  <c r="H99" i="7"/>
  <c r="H118" i="7"/>
  <c r="H34" i="7"/>
  <c r="H49" i="7"/>
  <c r="H85" i="7"/>
  <c r="H113" i="7"/>
  <c r="H81" i="1"/>
  <c r="H109" i="1"/>
  <c r="H91" i="1"/>
  <c r="H27" i="7"/>
  <c r="H54" i="1"/>
  <c r="H62" i="7"/>
  <c r="H58" i="1"/>
  <c r="H92" i="7"/>
  <c r="H79" i="7"/>
  <c r="H19" i="1"/>
  <c r="H31" i="1"/>
  <c r="H104" i="7"/>
  <c r="H109" i="7"/>
  <c r="C9" i="7"/>
  <c r="H18" i="7"/>
  <c r="H64" i="1"/>
  <c r="H67" i="7"/>
  <c r="H94" i="7"/>
  <c r="H47" i="7"/>
  <c r="H59" i="7"/>
  <c r="H120" i="1"/>
  <c r="H26" i="1"/>
  <c r="H70" i="7"/>
  <c r="H112" i="7"/>
  <c r="H52"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3" authorId="0" shapeId="0">
      <text>
        <r>
          <rPr>
            <b/>
            <sz val="8"/>
            <color indexed="81"/>
            <rFont val="Tahoma"/>
            <family val="2"/>
          </rPr>
          <t xml:space="preserve">Please enter dates as DD/MM/YYYY 
e.g.    3/11/1996
Using other formats such as 1.12.1992 or 1st Jan 1998 will not usually work! </t>
        </r>
      </text>
    </comment>
    <comment ref="G13"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3" authorId="0" shapeId="0">
      <text>
        <r>
          <rPr>
            <b/>
            <sz val="8"/>
            <color indexed="81"/>
            <rFont val="Tahoma"/>
            <family val="2"/>
          </rPr>
          <t xml:space="preserve">Age groups are automatically  calculated from the date of birth.  Please do not override this!  Make up a DoB if you have to.
</t>
        </r>
      </text>
    </comment>
    <comment ref="I13"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6" authorId="0" shapeId="0">
      <text>
        <r>
          <rPr>
            <b/>
            <sz val="8"/>
            <color indexed="81"/>
            <rFont val="Tahoma"/>
            <family val="2"/>
          </rPr>
          <t>Pick the judge qualification level from the list.  Use 'novice' for anyone who has not yet passed a judging course.</t>
        </r>
      </text>
    </comment>
    <comment ref="H16"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6" authorId="0" shapeId="0">
      <text>
        <r>
          <rPr>
            <b/>
            <sz val="10"/>
            <color indexed="81"/>
            <rFont val="Tahoma"/>
            <family val="2"/>
          </rPr>
          <t>Please put the judges BG number on the same row as the judge's name.  If you need to add comments, put them after the BG number.</t>
        </r>
      </text>
    </comment>
    <comment ref="A2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8" authorId="0" shapeId="0">
      <text>
        <r>
          <rPr>
            <b/>
            <sz val="8"/>
            <color indexed="81"/>
            <rFont val="Tahoma"/>
            <family val="2"/>
          </rPr>
          <t>Pick the judge qualification level from the list.  Use 'novice' for anyone who has not yet passed a judging course.</t>
        </r>
      </text>
    </comment>
    <comment ref="H2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5" authorId="0" shapeId="0">
      <text>
        <r>
          <rPr>
            <b/>
            <sz val="8"/>
            <color indexed="81"/>
            <rFont val="Tahoma"/>
            <family val="2"/>
          </rPr>
          <t>Pick the judge qualification level from the list.  Use 'novice' for anyone who has not yet passed a judging course.</t>
        </r>
      </text>
    </comment>
    <comment ref="A5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5" authorId="0" shapeId="0">
      <text>
        <r>
          <rPr>
            <b/>
            <sz val="8"/>
            <color indexed="81"/>
            <rFont val="Tahoma"/>
            <family val="2"/>
          </rPr>
          <t>Pick the judge qualification level from the list.  Use 'novice' for anyone who has not yet passed a judging course.</t>
        </r>
      </text>
    </comment>
    <comment ref="H5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7" authorId="0" shapeId="0">
      <text>
        <r>
          <rPr>
            <b/>
            <sz val="8"/>
            <color indexed="81"/>
            <rFont val="Tahoma"/>
            <family val="2"/>
          </rPr>
          <t>Pick the judge qualification level from the list.  Use 'novice' for anyone who has not yet passed a judging course.</t>
        </r>
      </text>
    </comment>
    <comment ref="H7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9"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9" authorId="0" shapeId="0">
      <text>
        <r>
          <rPr>
            <b/>
            <sz val="8"/>
            <color indexed="81"/>
            <rFont val="Tahoma"/>
            <family val="2"/>
          </rPr>
          <t>Pick the judge qualification level from the list.  Use 'novice' for anyone who has not yet passed a judging course.</t>
        </r>
      </text>
    </comment>
    <comment ref="H89"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3" authorId="0" shapeId="0">
      <text>
        <r>
          <rPr>
            <b/>
            <sz val="8"/>
            <color indexed="81"/>
            <rFont val="Tahoma"/>
            <family val="2"/>
          </rPr>
          <t xml:space="preserve">Please enter dates as DD/MM/YYYY 
e.g.    3/11/1996
Using other formats such as 1.12.1992 or 1st Jan 1998 will not usually work! </t>
        </r>
      </text>
    </comment>
    <comment ref="H13" authorId="0" shapeId="0">
      <text>
        <r>
          <rPr>
            <b/>
            <sz val="8"/>
            <color indexed="81"/>
            <rFont val="Tahoma"/>
            <family val="2"/>
          </rPr>
          <t xml:space="preserve">Age groups are automatically  calculated from the date of birth.  Please do not override this!  Make up a DoB if you have to.
</t>
        </r>
      </text>
    </comment>
    <comment ref="I13" authorId="0" shapeId="0">
      <text>
        <r>
          <rPr>
            <b/>
            <sz val="8"/>
            <color indexed="81"/>
            <rFont val="Tahoma"/>
            <family val="2"/>
          </rPr>
          <t>Teams can be 3 or 4 from the same grade+age.  Use A for the 1st team in a class, B for the 2nd etc.</t>
        </r>
      </text>
    </comment>
    <comment ref="A1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6" authorId="0" shapeId="0">
      <text>
        <r>
          <rPr>
            <b/>
            <sz val="8"/>
            <color indexed="81"/>
            <rFont val="Tahoma"/>
            <family val="2"/>
          </rPr>
          <t>Pick the judge qualification level from the list.  Use 'novice' for anyone who has not yet passed a judging course.</t>
        </r>
      </text>
    </comment>
    <comment ref="H16"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6" authorId="0" shapeId="0">
      <text>
        <r>
          <rPr>
            <b/>
            <sz val="10"/>
            <color indexed="81"/>
            <rFont val="Tahoma"/>
            <family val="2"/>
          </rPr>
          <t>Please put the judges BG number on the same row as the judge's name.  If you need to add comments, put them after the BG number.</t>
        </r>
      </text>
    </comment>
    <comment ref="A28"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8" authorId="0" shapeId="0">
      <text>
        <r>
          <rPr>
            <b/>
            <sz val="8"/>
            <color indexed="81"/>
            <rFont val="Tahoma"/>
            <family val="2"/>
          </rPr>
          <t>Pick the judge qualification level from the list.  Use 'novice' for anyone who has not yet passed a judging course.</t>
        </r>
      </text>
    </comment>
    <comment ref="H28"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5" authorId="0" shapeId="0">
      <text>
        <r>
          <rPr>
            <b/>
            <sz val="8"/>
            <color indexed="81"/>
            <rFont val="Tahoma"/>
            <family val="2"/>
          </rPr>
          <t>Pick the judge qualification level from the list.  Use 'novice' for anyone who has not yet passed a judging course.</t>
        </r>
      </text>
    </comment>
    <comment ref="A5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5" authorId="0" shapeId="0">
      <text>
        <r>
          <rPr>
            <b/>
            <sz val="8"/>
            <color indexed="81"/>
            <rFont val="Tahoma"/>
            <family val="2"/>
          </rPr>
          <t>Pick the judge qualification level from the list.  Use 'novice' for anyone who has not yet passed a judging course.</t>
        </r>
      </text>
    </comment>
    <comment ref="H5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7" authorId="0" shapeId="0">
      <text>
        <r>
          <rPr>
            <b/>
            <sz val="8"/>
            <color indexed="81"/>
            <rFont val="Tahoma"/>
            <family val="2"/>
          </rPr>
          <t>Pick the judge qualification level from the list.  Use 'novice' for anyone who has not yet passed a judging course.</t>
        </r>
      </text>
    </comment>
    <comment ref="H7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<sst xmlns="http://schemas.openxmlformats.org/spreadsheetml/2006/main" count="3031" uniqueCount="430">
  <si>
    <t xml:space="preserve">Competition Entry Form </t>
  </si>
  <si>
    <t>Venue</t>
  </si>
  <si>
    <t>Date</t>
  </si>
  <si>
    <t>Contact</t>
  </si>
  <si>
    <t>Address</t>
  </si>
  <si>
    <t>Telephone No.</t>
  </si>
  <si>
    <t>E-Mail Address</t>
  </si>
  <si>
    <t>Post Code</t>
  </si>
  <si>
    <t>Club Colours</t>
  </si>
  <si>
    <t>First Name</t>
  </si>
  <si>
    <t>Date of Birth</t>
  </si>
  <si>
    <t>Team</t>
  </si>
  <si>
    <t>Each Competitor Must :</t>
  </si>
  <si>
    <t>The Club Must :</t>
  </si>
  <si>
    <t>Club</t>
  </si>
  <si>
    <t>Last Name</t>
  </si>
  <si>
    <t>Teams</t>
  </si>
  <si>
    <t>A</t>
  </si>
  <si>
    <t>B</t>
  </si>
  <si>
    <t>C</t>
  </si>
  <si>
    <t>D</t>
  </si>
  <si>
    <t>E</t>
  </si>
  <si>
    <t>When</t>
  </si>
  <si>
    <t>All Day</t>
  </si>
  <si>
    <t>Morning</t>
  </si>
  <si>
    <t>Afternoon</t>
  </si>
  <si>
    <t>Half</t>
  </si>
  <si>
    <t>Jobs</t>
  </si>
  <si>
    <t>Judge</t>
  </si>
  <si>
    <t>County</t>
  </si>
  <si>
    <t>Regional</t>
  </si>
  <si>
    <t>Gender</t>
  </si>
  <si>
    <t>Grade</t>
  </si>
  <si>
    <t>M/F</t>
  </si>
  <si>
    <t>Age</t>
  </si>
  <si>
    <t>Email</t>
  </si>
  <si>
    <t>Colours</t>
  </si>
  <si>
    <t xml:space="preserve"> </t>
  </si>
  <si>
    <t>F</t>
  </si>
  <si>
    <t xml:space="preserve">Job: </t>
  </si>
  <si>
    <t xml:space="preserve">Level: </t>
  </si>
  <si>
    <t>Event</t>
  </si>
  <si>
    <t>M</t>
  </si>
  <si>
    <t>Postcode</t>
  </si>
  <si>
    <t>Event Organiser:</t>
  </si>
  <si>
    <t>For the competitors listed be eligible to compete in this event the following requirements must be met.</t>
  </si>
  <si>
    <t>Help!</t>
  </si>
  <si>
    <t>When you receive each entry, check it and then save a copy in a folder for all of the entries</t>
  </si>
  <si>
    <t>If they cannot do a full day, pick morning/afternoon and put the second official’s name in.</t>
  </si>
  <si>
    <t>Pick the official’s job from the list</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</si>
  <si>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</si>
  <si>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</si>
  <si>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</si>
  <si>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</si>
  <si>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</si>
  <si>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</si>
  <si>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</si>
  <si>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</si>
  <si>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</si>
  <si>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</si>
  <si>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</si>
  <si>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</si>
  <si>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</si>
  <si>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</si>
  <si>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</si>
  <si>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</si>
  <si>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</si>
  <si>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</si>
  <si>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</si>
  <si>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</si>
  <si>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19+</t>
  </si>
  <si>
    <t>CLB1</t>
  </si>
  <si>
    <t>CLB2</t>
  </si>
  <si>
    <t>NDP1</t>
  </si>
  <si>
    <t>NDP2</t>
  </si>
  <si>
    <t>NDP3</t>
  </si>
  <si>
    <t>NDP4</t>
  </si>
  <si>
    <t>NDP5</t>
  </si>
  <si>
    <t>NDP6</t>
  </si>
  <si>
    <t>NDP7</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</si>
  <si>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</si>
  <si>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</si>
  <si>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</si>
  <si>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</si>
  <si>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</si>
  <si>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</si>
  <si>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</si>
  <si>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</si>
  <si>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</si>
  <si>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</si>
  <si>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</si>
  <si>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</si>
  <si>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</si>
  <si>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</si>
  <si>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</si>
  <si>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9-12</t>
  </si>
  <si>
    <t>11-14</t>
  </si>
  <si>
    <t>Grades</t>
  </si>
  <si>
    <t>ALL</t>
  </si>
  <si>
    <t>R1Cat1</t>
  </si>
  <si>
    <t>R1Cat2</t>
  </si>
  <si>
    <t>R2Cat2</t>
  </si>
  <si>
    <t>R3Cat2</t>
  </si>
  <si>
    <t>R3Cat1</t>
  </si>
  <si>
    <t>R2Cat1</t>
  </si>
  <si>
    <t>Run the "Tscore" program (email support@tscore.co.uk if you do not have a copy!)</t>
  </si>
  <si>
    <t>CLB3</t>
  </si>
  <si>
    <t>PERF</t>
  </si>
  <si>
    <t>NDP Trampoline Competition Entry Form</t>
  </si>
  <si>
    <t>British Gymnastics NDP Trampolining</t>
  </si>
  <si>
    <t>British Gymnastics NDP DMT</t>
  </si>
  <si>
    <t>rev 18.2 7/9/2017</t>
  </si>
  <si>
    <t>Club BG Number</t>
  </si>
  <si>
    <t>Tel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</si>
  <si>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</si>
  <si>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</si>
  <si>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</si>
  <si>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</si>
  <si>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</si>
  <si>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</si>
  <si>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</si>
  <si>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</si>
  <si>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</si>
  <si>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</si>
  <si>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</si>
  <si>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</si>
  <si>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</si>
  <si>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</si>
  <si>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</si>
  <si>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</si>
  <si>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36 Thornhill Place, Longstanton</t>
  </si>
  <si>
    <t xml:space="preserve">CB24 3EE </t>
  </si>
  <si>
    <t>Black, Silver &amp; Gold</t>
  </si>
  <si>
    <t>Cambs</t>
  </si>
  <si>
    <t>Cambridge Cangaroos</t>
  </si>
  <si>
    <t>16 The Maltings, Station Rd, Newport, Essex</t>
  </si>
  <si>
    <t>CB11 3RN</t>
  </si>
  <si>
    <t>Neil Pike</t>
  </si>
  <si>
    <t>07710 168869</t>
  </si>
  <si>
    <t>can_committee@cangaroos.org;coaches@cangaroos.org</t>
  </si>
  <si>
    <t>Blue</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</si>
  <si>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</si>
  <si>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</si>
  <si>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</si>
  <si>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</si>
  <si>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</si>
  <si>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</si>
  <si>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</si>
  <si>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</si>
  <si>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41 Ashpole Road, Braintree, Essex</t>
  </si>
  <si>
    <t>CM7 5LW</t>
  </si>
  <si>
    <t>Claire Carse</t>
  </si>
  <si>
    <t>01376 324282</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</si>
  <si>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</si>
  <si>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</si>
  <si>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</si>
  <si>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</si>
  <si>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</si>
  <si>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</si>
  <si>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</si>
  <si>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</si>
  <si>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</si>
  <si>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</si>
  <si>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</si>
  <si>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</si>
  <si>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</si>
  <si>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</si>
  <si>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</si>
  <si>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</si>
  <si>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</si>
  <si>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</si>
  <si>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</si>
  <si>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</si>
  <si>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</si>
  <si>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</si>
  <si>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</si>
  <si>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t>
  </si>
  <si>
    <t>Jenny Newman</t>
  </si>
  <si>
    <t>hbssports@hitchinboys.co.uk</t>
  </si>
  <si>
    <t>Herts</t>
  </si>
  <si>
    <t>Hi Tension TC</t>
  </si>
  <si>
    <t>Cumberland House, Colchester Road, Ardleigh.</t>
  </si>
  <si>
    <t>CO7 7NS</t>
  </si>
  <si>
    <t>Clive Salmon</t>
  </si>
  <si>
    <t>07720 425159</t>
  </si>
  <si>
    <t>clive.salmon@btinternet.com;hitensiontc@btinternet.com;clive.salmon@bt.com;riaholmes321@gmail.com;crystelle@crystellemillssmith.co.uk</t>
  </si>
  <si>
    <t>Black &amp; Red</t>
  </si>
  <si>
    <t>High Springers</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</si>
  <si>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</si>
  <si>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</si>
  <si>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</si>
  <si>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</si>
  <si>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</si>
  <si>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</si>
  <si>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</si>
  <si>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</si>
  <si>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</si>
  <si>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</si>
  <si>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</si>
  <si>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</si>
  <si>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</si>
  <si>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</si>
  <si>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</si>
  <si>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</si>
  <si>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</si>
  <si>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</si>
  <si>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</si>
  <si>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</si>
  <si>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</si>
  <si>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</si>
  <si>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</si>
  <si>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</si>
  <si>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</si>
  <si>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</si>
  <si>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</si>
  <si>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</si>
  <si>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</si>
  <si>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</si>
  <si>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</si>
  <si>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</si>
  <si>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</si>
  <si>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</si>
  <si>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</si>
  <si>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</si>
  <si>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</si>
  <si>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</si>
  <si>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</si>
  <si>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</si>
  <si>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</si>
  <si>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</si>
  <si>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</si>
  <si>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</si>
  <si>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</si>
  <si>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</si>
  <si>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</si>
  <si>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</si>
  <si>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</si>
  <si>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Pegasus Trampoline Club</t>
  </si>
  <si>
    <t>12 Cinnabar Close, Pinewood,Ipswich</t>
  </si>
  <si>
    <t>IP8 3UB</t>
  </si>
  <si>
    <t>Amanda Robson</t>
  </si>
  <si>
    <t>07920 162751</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</si>
  <si>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</si>
  <si>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</si>
  <si>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</si>
  <si>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</si>
  <si>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</si>
  <si>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</si>
  <si>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</si>
  <si>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</si>
  <si>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</si>
  <si>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</si>
  <si>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</si>
  <si>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</si>
  <si>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</si>
  <si>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</si>
  <si>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</si>
  <si>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</si>
  <si>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</si>
  <si>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</si>
  <si>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</si>
  <si>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</si>
  <si>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</si>
  <si>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</si>
  <si>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</si>
  <si>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</si>
  <si>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</si>
  <si>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</si>
  <si>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</si>
  <si>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</si>
  <si>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amanda@saltogym.plus.com;claireadam1986@hotmail.com</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</si>
  <si>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</si>
  <si>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</si>
  <si>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</si>
  <si>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</si>
  <si>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</si>
  <si>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</si>
  <si>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</si>
  <si>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</si>
  <si>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</si>
  <si>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</si>
  <si>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</si>
  <si>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</si>
  <si>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</si>
  <si>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</si>
  <si>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</si>
  <si>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</si>
  <si>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</si>
  <si>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</si>
  <si>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</si>
  <si>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</si>
  <si>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</si>
  <si>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</si>
  <si>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</si>
  <si>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</si>
  <si>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</si>
  <si>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</si>
  <si>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</si>
  <si>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</si>
  <si>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</si>
  <si>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</si>
  <si>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 xml:space="preserve">49 Westbury Road, Southend on Sea, Essex </t>
  </si>
  <si>
    <t>SS2 4DW</t>
  </si>
  <si>
    <t>Christine Smyth</t>
  </si>
  <si>
    <t>01702 464861</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</si>
  <si>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</si>
  <si>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</si>
  <si>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</si>
  <si>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</si>
  <si>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</si>
  <si>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</si>
  <si>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</si>
  <si>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</si>
  <si>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</si>
  <si>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</si>
  <si>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</si>
  <si>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</si>
  <si>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</si>
  <si>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</si>
  <si>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emails; separated with semi-colons</t>
  </si>
  <si>
    <t>Your colours</t>
  </si>
  <si>
    <t>How to use the Competition Entry Form</t>
  </si>
  <si>
    <t>Fill in the event location and date on the 'Entries' worksheet</t>
  </si>
  <si>
    <t>Update the readme for competition specific info, dates etc.</t>
  </si>
  <si>
    <t>Email the form to all the clubs</t>
  </si>
  <si>
    <t xml:space="preserve">IMPORTANT!  You should use Excel to complete the form (any other application may cause issues)
</t>
  </si>
  <si>
    <t xml:space="preserve">In the Entries worksheet, click on the ‘Club’ and pick the name from the list </t>
  </si>
  <si>
    <t>Fill in any judges / officials names.  Put down "Clubname Recorder" or "Clubname Judge" or whatever if you don't have a specific name yet.  If there is a comment required (e.g. "Would prefer not to tariff" then put this after their name in brackets</t>
  </si>
  <si>
    <t>Pick the judge qualification level or official type from the list</t>
  </si>
  <si>
    <t>Email the completed form back to the organiser - indicated in the readme tab</t>
  </si>
  <si>
    <t>The correct payment should already be calculated - note that if using more than one entry worksheet totals are only done per worksheet</t>
  </si>
  <si>
    <t>Make payment as indicated in the readme tab</t>
  </si>
  <si>
    <t>If you do change any club details please indicate this when emailing in the form so that the master records can be updated</t>
  </si>
  <si>
    <t>If you have previously created a competition, click 'Change' to choose the competition database.  The program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</si>
  <si>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</si>
  <si>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If you get stuck with any aspect of this form, please email competitions@trampoline-east.org</t>
  </si>
  <si>
    <t>BG Club No.</t>
  </si>
  <si>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</si>
  <si>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</si>
  <si>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</si>
  <si>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t>Entries must only be submitted on this form - other forms of entry are not accepted.  Please only use Excel to do this, don’t use other applications.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</si>
  <si>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</si>
  <si>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</si>
  <si>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Cost Calculator : Total Number of Entrants :</t>
  </si>
  <si>
    <t>Cost Calculator : DMT Only :</t>
  </si>
  <si>
    <t>Cost Calculator : DMT and Trampoline:</t>
  </si>
  <si>
    <t>i) be at least an associate member of British Gymnastics and have paid the current year’s membership fee. (Competitors from the Home Nations must comply with the requirements of their governing body).</t>
  </si>
  <si>
    <t xml:space="preserve">iii) be registered with the Eastern Region </t>
  </si>
  <si>
    <t>i) be registered with British Gymnastics.</t>
  </si>
  <si>
    <r>
      <t xml:space="preserve">ii) be affiliated with the Eastern Region (ECGA fee of £2.50 paid for </t>
    </r>
    <r>
      <rPr>
        <b/>
        <sz val="12"/>
        <rFont val="Arial"/>
        <family val="2"/>
      </rPr>
      <t>every</t>
    </r>
    <r>
      <rPr>
        <sz val="12"/>
        <rFont val="Arial"/>
        <family val="2"/>
      </rPr>
      <t xml:space="preserve"> eligible club member - not just those competing).    This payment is due on the 1st October</t>
    </r>
  </si>
  <si>
    <t>iii) have included full payment in respect of the entries overleaf including a judging fine if applicable.</t>
  </si>
  <si>
    <t>Judges Must :</t>
  </si>
  <si>
    <t>General Declaration:</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</si>
  <si>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</si>
  <si>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PLEASE MAKE CHEQUES PAYABLE TO ECGA</t>
  </si>
  <si>
    <t>TRA Entrants :</t>
  </si>
  <si>
    <t>DMT Entrants :</t>
  </si>
  <si>
    <t>DMT+TRA Entrants</t>
  </si>
  <si>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</si>
  <si>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</si>
  <si>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ii) Must have as a minimum BG Bronze membership.  NDP Grade 6 and above require Silver membership (equivalent non NDP grades do not require Silver)
Note that anyone proceeding to a BG run competition - e.g. Regional Team Finals or NDP Finals - must at that stage have silver membership, regardless of grade</t>
  </si>
  <si>
    <t>iv) have provided the required number of suitably qualified and experienced officials</t>
  </si>
  <si>
    <t>Enter the names of the competitors, DoB ( as dd/mm/yyyy), gender (M or F) and grade (NDP1 etc.).</t>
  </si>
  <si>
    <t>Cambridge University Trampoline Club</t>
  </si>
  <si>
    <t>University of Cambridge Sports Centre,
Philippa Fawcett Drive</t>
  </si>
  <si>
    <t>CB3 0AS</t>
  </si>
  <si>
    <t>Andrew Aistrup</t>
  </si>
  <si>
    <t>07805208693</t>
  </si>
  <si>
    <t>aaistrup@yahoo.co.uk</t>
  </si>
  <si>
    <t>Light Blue, Navy</t>
  </si>
  <si>
    <t>claire41@talktalk.net;cscillitoe@talktalk.net;dimensionstrampolineclub@hotmail.co.uk;charliemussino@gmail.com</t>
  </si>
  <si>
    <t xml:space="preserve">WARMUPS.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</si>
  <si>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</si>
  <si>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 xml:space="preserve">nicki.weller@tesco.net;trudy.sharman@sky.com;hayleyconstance@btinternet.com;markconstance@btinternet.com
</t>
  </si>
  <si>
    <t>mandabit20@hotmail.co.uk;Claire.Watt@eastamb.nhs.uk;qualityleotards4u@btinternet.com</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</si>
  <si>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t>
    </r>
    <r>
      <rPr>
        <sz val="10"/>
        <rFont val="Arial"/>
        <family val="2"/>
      </rPr>
      <t>Any queries regarding this to Andrew Aistrup (aaistrup@yahoo.co.uk)</t>
    </r>
    <r>
      <rPr>
        <b/>
        <sz val="10"/>
        <rFont val="Arial"/>
        <family val="2"/>
      </rPr>
      <t/>
    </r>
  </si>
  <si>
    <t>2017-18 Eastern Region NDP (inc TPD)</t>
  </si>
  <si>
    <t>Execution: Unqualified</t>
  </si>
  <si>
    <t>Execution: Club Judge</t>
  </si>
  <si>
    <t>Execution: County Judge</t>
  </si>
  <si>
    <t>Execution: Regional Judge</t>
  </si>
  <si>
    <t>Execution: National Judge</t>
  </si>
  <si>
    <t>Execution: International Judge</t>
  </si>
  <si>
    <t>Difficulty: Club Judge</t>
  </si>
  <si>
    <t>Difficulty: County Judge</t>
  </si>
  <si>
    <t>Difficulty: Regional Judge</t>
  </si>
  <si>
    <t>Difficulty: National Judge</t>
  </si>
  <si>
    <t>Difficulty: International Judge</t>
  </si>
  <si>
    <t>Chair: Club Judge</t>
  </si>
  <si>
    <t>Chair: County Judge</t>
  </si>
  <si>
    <t>Chair: Regional Judge</t>
  </si>
  <si>
    <t>Chair: National Judge</t>
  </si>
  <si>
    <t>Chair: International Judge</t>
  </si>
  <si>
    <t>Marshall</t>
  </si>
  <si>
    <t>Computer Recorder</t>
  </si>
  <si>
    <t>Manual Recorder</t>
  </si>
  <si>
    <t>Video Recorder</t>
  </si>
  <si>
    <t>*Optional below this point*</t>
  </si>
  <si>
    <t>x2 Set-Down Volunteers</t>
  </si>
  <si>
    <t>Execution/HD: Unqualified</t>
  </si>
  <si>
    <t>Execution/HD: Club Judge</t>
  </si>
  <si>
    <t>Execution/HD: County Judge</t>
  </si>
  <si>
    <t>Execution/HD: Regional Judge</t>
  </si>
  <si>
    <t>Execution/HD: National Judge</t>
  </si>
  <si>
    <t>Execution/HD: International Judge</t>
  </si>
  <si>
    <t>Pack-down helpers x2</t>
  </si>
  <si>
    <t>HBS Revolutions</t>
  </si>
  <si>
    <t>Casablanca</t>
  </si>
  <si>
    <t>Doug Bacon</t>
  </si>
  <si>
    <t>doug@casablancacgt.co.uk</t>
  </si>
  <si>
    <t>Competition Organiser</t>
  </si>
  <si>
    <t>Competition Welfare Officer</t>
  </si>
  <si>
    <t>cambournecomets@gmail.com;hwinter71@btinternet.com</t>
  </si>
  <si>
    <t>Helen Winter</t>
  </si>
  <si>
    <t xml:space="preserve">07771 520817 </t>
  </si>
  <si>
    <t>info@highspringers.co.uk</t>
  </si>
  <si>
    <t>Gymnast Attire - BG Code of Points applies to grades NDP 1 and above.  The same competition attire rules apply to R&amp;C</t>
  </si>
  <si>
    <t>zoe@springiton.co.uk;Mail@springiton.co.uk;lex.wilson@outlook.com</t>
  </si>
  <si>
    <t>Chelmsford Trampoline Club</t>
  </si>
  <si>
    <t>152 Ongar Road, Writtle, Essex</t>
  </si>
  <si>
    <t>CM1 3NX</t>
  </si>
  <si>
    <t>Suzi Hughes</t>
  </si>
  <si>
    <t>07905444580</t>
  </si>
  <si>
    <t>susannah.hughes@googlemail.com</t>
  </si>
  <si>
    <t>green/black</t>
  </si>
  <si>
    <r>
      <rPr>
        <b/>
        <sz val="10"/>
        <rFont val="Arial"/>
        <family val="2"/>
      </rPr>
      <t>QUALIFICATION</t>
    </r>
    <r>
      <rPr>
        <sz val="10"/>
        <rFont val="Arial"/>
        <family val="2"/>
      </rPr>
      <t>: In order to enter this competition you must have achieve a Q score at one of this season's previous competitions.
A separate document will be sent with details of qualification beyond the March competition  You can also check the BG Competition Handbook.</t>
    </r>
  </si>
  <si>
    <t xml:space="preserve">AGE GROUPS :
NDP Trampoline
CLB 1-3 = U9, 9-10, 11-12, 13+
NDP 1-4 =  U9, 9-10, 11-12, 13+
NDP 5-6 = U9, 9-10, 11-12, 13-14, 15+
TPD
R3C1, R3C2, R2C1, R2C2, R1C1, R1C2 - Single age group per category 
Note that BG Disability forms need to be forwarded to Sarah Jones (bouncyamoeba@gmail.com) if the competitor wishes to qualify for the British Championships.for validation. 
CLB 1-3 = U9, 9-10, 11-12, 13+
NDP 1-4 =  9-10, 11-12, 13+
NDP 5 = 9-10, 11-12, 13-14, 15+
NDP 6 = 9-12, 13-14, 15-16, 17+
Note that groups of 1 will be merged with an adjacent group if there is an adjacent group.  Groups of 2 may be merged.  Groups of 3 or more will not.
This does not affect qualification places as original age groups are always used for qualification and will be separately shown on the results.
e.g. U9 and 9-10 Boys NDP 1 would be merged if there was only one competitor in each to create a U11 group for competition purposes.  However for qualification they would be treated separately.  
</t>
  </si>
  <si>
    <r>
      <t xml:space="preserve">2017-18 EASTERN REGION NDP Trampoline COMPETITION
Sunday 18th March 2018
CLOSING DATE: </t>
    </r>
    <r>
      <rPr>
        <sz val="10"/>
        <color rgb="FFFF0000"/>
        <rFont val="Arial"/>
        <family val="2"/>
      </rPr>
      <t>Saturday 3rd March 2018</t>
    </r>
    <r>
      <rPr>
        <sz val="10"/>
        <rFont val="Arial"/>
        <family val="2"/>
      </rPr>
      <t xml:space="preserve">
ENTRY FEE: £15.00 per individual, no cost for teams.  (£20 if doing both TRA and DMT)
VENUE: University of Cambridge Sports Centre
 Philippa Fawcett Drive
 Cambridge  
 CB3 0AS
TIME: tbd on programme
GRADES: ((** NO FINALS **))
  NDP 1-6
  CLB1,2,3
  TPD R3Cat1, R3Cat2, R2Cat1, R2Cat2, R1Cat1, R1Cat2
Range and Conditioning : See separate document covering this
COMPETITION WELFARE OFFICERS : 
Neil Pike (07710 168869)
Dave Kingaby (07712 877310), 
Karly Good (07711 903611)
Competition Code of Conduct : http://trampoline-east.org/competitions/code-of-conduct</t>
    </r>
  </si>
  <si>
    <t xml:space="preserve">University of Cambridge Sports Centre
 Philippa Fawcett Drive
 Cambridge  
 CB3 0AS
</t>
  </si>
  <si>
    <t>18th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</si>
</sst>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F800]dddd\,\ mmmm\ dd\,\ yyyy"/>
    <numFmt numFmtId="166" formatCode="[$-809]General"/>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2"/>
      <color indexed="18"/>
      <name val="Arial"/>
      <family val="2"/>
    </font>
    <font>
      <sz val="12"/>
      <name val="Arial"/>
      <family val="2"/>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sz val="10"/>
      <color theme="0" tint="-4.9989318521683403E-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0"/>
      <name val="Tahoma"/>
      <family val="2"/>
    </font>
    <font>
      <u/>
      <sz val="10"/>
      <color indexed="12"/>
      <name val="Arial"/>
      <family val="2"/>
    </font>
    <font>
      <b/>
      <sz val="12"/>
      <color indexed="53"/>
      <name val="Arial"/>
      <family val="2"/>
    </font>
    <font>
      <sz val="10"/>
      <name val="Arial"/>
      <family val="2"/>
    </font>
    <font>
      <sz val="10"/>
      <name val="Arial"/>
      <family val="2"/>
    </font>
    <font>
      <b/>
      <i/>
      <sz val="10"/>
      <name val="Arial"/>
      <family val="2"/>
    </font>
    <font>
      <sz val="10"/>
      <color rgb="FFFF0000"/>
      <name val="Arial"/>
      <family val="2"/>
    </font>
    <font>
      <b/>
      <sz val="1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42"/>
        <bgColor indexed="27"/>
      </patternFill>
    </fill>
    <fill>
      <patternFill patternType="solid">
        <fgColor rgb="FFDE9AD6"/>
        <bgColor indexed="64"/>
      </patternFill>
    </fill>
    <fill>
      <patternFill patternType="solid">
        <fgColor rgb="FFAD88F8"/>
        <bgColor indexed="64"/>
      </patternFill>
    </fill>
    <fill>
      <patternFill patternType="solid">
        <fgColor indexed="52"/>
        <bgColor indexed="64"/>
      </patternFill>
    </fill>
  </fills>
  <borders count="2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3">
    <xf numFmtId="0" fontId="0" fillId="0" borderId="0"/>
    <xf numFmtId="166" fontId="44" fillId="0" borderId="0" applyBorder="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3" fillId="0" borderId="0"/>
    <xf numFmtId="0" fontId="3"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cellStyleXfs>
  <cellXfs count="371">
    <xf numFmtId="0" fontId="0" fillId="0" borderId="0" xfId="0"/>
    <xf numFmtId="0" fontId="0" fillId="0" borderId="0" xfId="0" applyAlignment="1">
      <alignment horizontal="left" vertical="top" wrapText="1"/>
    </xf>
    <xf numFmtId="0" fontId="0" fillId="0" borderId="0" xfId="0" applyProtection="1">
      <protection locked="0"/>
    </xf>
    <xf numFmtId="0" fontId="6"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6" fillId="0" borderId="2" xfId="0" applyFont="1" applyBorder="1" applyAlignment="1" applyProtection="1">
      <alignment vertical="top" wrapText="1"/>
      <protection locked="0"/>
    </xf>
    <xf numFmtId="0" fontId="0" fillId="0" borderId="0" xfId="0" applyAlignment="1">
      <alignment horizontal="center"/>
    </xf>
    <xf numFmtId="0" fontId="6"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0" xfId="0" applyFill="1"/>
    <xf numFmtId="0" fontId="6" fillId="0" borderId="4" xfId="0" applyFont="1" applyBorder="1" applyAlignment="1" applyProtection="1">
      <alignment horizontal="center" vertical="top" wrapText="1"/>
    </xf>
    <xf numFmtId="0" fontId="14" fillId="0" borderId="0" xfId="0" applyFont="1" applyFill="1" applyAlignment="1" applyProtection="1">
      <alignment horizont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xf>
    <xf numFmtId="0" fontId="6"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center" vertical="top" wrapText="1"/>
    </xf>
    <xf numFmtId="0" fontId="7" fillId="0" borderId="0" xfId="0" applyFont="1" applyFill="1" applyBorder="1" applyAlignment="1" applyProtection="1">
      <alignment horizontal="right" vertical="top"/>
      <protection locked="0"/>
    </xf>
    <xf numFmtId="0" fontId="7" fillId="0" borderId="0" xfId="0" applyFont="1" applyFill="1" applyBorder="1" applyAlignment="1" applyProtection="1">
      <alignment horizontal="right" vertical="top" wrapText="1"/>
      <protection locked="0"/>
    </xf>
    <xf numFmtId="0" fontId="7"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6"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4"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5" fillId="0" borderId="0" xfId="0" applyNumberFormat="1" applyFont="1" applyAlignment="1" applyProtection="1">
      <alignment horizontal="center"/>
      <protection hidden="1"/>
    </xf>
    <xf numFmtId="1" fontId="12" fillId="0" borderId="0" xfId="0" applyNumberFormat="1" applyFont="1" applyAlignment="1" applyProtection="1">
      <alignment horizontal="center"/>
      <protection hidden="1"/>
    </xf>
    <xf numFmtId="0" fontId="6" fillId="0" borderId="2"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xf>
    <xf numFmtId="0" fontId="6" fillId="0" borderId="6" xfId="0" applyFont="1" applyBorder="1" applyAlignment="1" applyProtection="1">
      <alignment horizontal="center" vertical="top" wrapText="1"/>
    </xf>
    <xf numFmtId="0" fontId="0" fillId="0" borderId="0" xfId="0" applyAlignment="1" applyProtection="1">
      <alignment horizontal="center"/>
    </xf>
    <xf numFmtId="0" fontId="5" fillId="4" borderId="0" xfId="0" applyFont="1" applyFill="1" applyAlignment="1" applyProtection="1">
      <alignment horizontal="center"/>
    </xf>
    <xf numFmtId="0" fontId="5" fillId="5" borderId="0" xfId="0" applyFont="1" applyFill="1" applyAlignment="1" applyProtection="1">
      <alignment horizontal="center"/>
    </xf>
    <xf numFmtId="0" fontId="5"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5" fillId="7" borderId="0" xfId="0" applyFont="1" applyFill="1" applyAlignment="1" applyProtection="1">
      <alignment horizontal="center"/>
    </xf>
    <xf numFmtId="0" fontId="5" fillId="8" borderId="0" xfId="0" applyFont="1" applyFill="1" applyAlignment="1" applyProtection="1">
      <alignment horizontal="center"/>
    </xf>
    <xf numFmtId="0" fontId="0" fillId="7" borderId="0" xfId="0" applyFill="1" applyAlignment="1" applyProtection="1">
      <alignment horizontal="center"/>
    </xf>
    <xf numFmtId="0" fontId="10" fillId="0" borderId="0" xfId="0" applyFont="1" applyFill="1" applyBorder="1" applyAlignment="1" applyProtection="1">
      <alignment horizontal="center" wrapText="1"/>
    </xf>
    <xf numFmtId="0" fontId="5" fillId="0" borderId="0" xfId="0" applyFont="1" applyAlignment="1">
      <alignment horizontal="left" vertical="top" wrapText="1"/>
    </xf>
    <xf numFmtId="0" fontId="5" fillId="0" borderId="0" xfId="0" applyFont="1"/>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13" fillId="0" borderId="0" xfId="0" applyFont="1" applyBorder="1" applyAlignment="1">
      <alignment vertical="top" wrapText="1"/>
    </xf>
    <xf numFmtId="0" fontId="19" fillId="0" borderId="0" xfId="0" applyFont="1" applyBorder="1" applyAlignment="1">
      <alignment vertical="top" wrapText="1"/>
    </xf>
    <xf numFmtId="0" fontId="13" fillId="0" borderId="0" xfId="0" applyFont="1" applyBorder="1" applyAlignment="1">
      <alignment horizontal="left" vertical="top" wrapText="1"/>
    </xf>
    <xf numFmtId="0" fontId="0" fillId="0" borderId="0" xfId="0" applyFill="1" applyAlignment="1">
      <alignment horizontal="left" vertical="top" wrapText="1"/>
    </xf>
    <xf numFmtId="1" fontId="6" fillId="0" borderId="0" xfId="0" applyNumberFormat="1" applyFont="1" applyBorder="1" applyAlignment="1" applyProtection="1">
      <alignment horizontal="right" vertical="top" wrapText="1"/>
      <protection locked="0"/>
    </xf>
    <xf numFmtId="1" fontId="15"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14" fontId="27" fillId="0" borderId="10" xfId="0" applyNumberFormat="1" applyFont="1" applyBorder="1" applyAlignment="1" applyProtection="1">
      <alignment horizontal="center"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5" fillId="0" borderId="0" xfId="0" applyNumberFormat="1" applyFont="1" applyFill="1" applyAlignment="1" applyProtection="1">
      <alignment horizontal="center"/>
      <protection hidden="1"/>
    </xf>
    <xf numFmtId="0" fontId="5"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4" fillId="0" borderId="0" xfId="0" applyNumberFormat="1" applyFont="1" applyFill="1" applyAlignment="1" applyProtection="1">
      <alignment horizontal="center"/>
      <protection hidden="1"/>
    </xf>
    <xf numFmtId="0" fontId="4" fillId="0" borderId="0" xfId="0" applyFont="1" applyFill="1" applyAlignment="1" applyProtection="1">
      <alignment horizontal="right"/>
      <protection hidden="1"/>
    </xf>
    <xf numFmtId="1" fontId="12"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6" fillId="0" borderId="8"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19" fillId="0" borderId="15" xfId="0" applyFont="1" applyBorder="1" applyAlignment="1">
      <alignment vertical="top" wrapText="1"/>
    </xf>
    <xf numFmtId="0" fontId="19" fillId="0" borderId="1" xfId="0" applyFont="1" applyBorder="1" applyAlignment="1">
      <alignment vertical="top" wrapText="1"/>
    </xf>
    <xf numFmtId="1"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33" fillId="0" borderId="0" xfId="0" applyFont="1" applyAlignment="1" applyProtection="1">
      <alignment horizontal="center" vertical="center"/>
    </xf>
    <xf numFmtId="0" fontId="18" fillId="0" borderId="3" xfId="0" applyFont="1" applyBorder="1" applyAlignment="1">
      <alignment vertical="top"/>
    </xf>
    <xf numFmtId="0" fontId="12"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5" fillId="9" borderId="0" xfId="0" applyNumberFormat="1" applyFont="1" applyFill="1" applyAlignment="1">
      <alignment horizontal="center"/>
    </xf>
    <xf numFmtId="49" fontId="5"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2"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2" fillId="14" borderId="0" xfId="0" applyNumberFormat="1" applyFont="1" applyFill="1" applyBorder="1" applyAlignment="1" applyProtection="1">
      <alignment horizontal="center" vertical="top"/>
    </xf>
    <xf numFmtId="49" fontId="12" fillId="15" borderId="0" xfId="0" applyNumberFormat="1" applyFont="1" applyFill="1" applyBorder="1" applyAlignment="1" applyProtection="1">
      <alignment horizontal="center" vertical="top"/>
    </xf>
    <xf numFmtId="0" fontId="12" fillId="0" borderId="0" xfId="0" applyFont="1" applyAlignment="1">
      <alignment horizontal="center" wrapText="1"/>
    </xf>
    <xf numFmtId="0" fontId="35" fillId="0" borderId="0" xfId="0" applyFont="1" applyAlignment="1" applyProtection="1">
      <alignment horizontal="center" vertical="center"/>
    </xf>
    <xf numFmtId="1" fontId="6" fillId="0" borderId="15" xfId="0" applyNumberFormat="1" applyFont="1" applyFill="1" applyBorder="1" applyAlignment="1" applyProtection="1">
      <alignment horizontal="center"/>
    </xf>
    <xf numFmtId="164" fontId="6" fillId="0" borderId="15" xfId="0" applyNumberFormat="1" applyFont="1" applyFill="1" applyBorder="1" applyAlignment="1" applyProtection="1">
      <alignment horizontal="center"/>
    </xf>
    <xf numFmtId="0" fontId="6" fillId="0" borderId="15" xfId="0" applyFont="1" applyBorder="1" applyAlignment="1">
      <alignment horizontal="justify"/>
    </xf>
    <xf numFmtId="164" fontId="6" fillId="4" borderId="16" xfId="0" applyNumberFormat="1" applyFont="1" applyFill="1" applyBorder="1" applyAlignment="1">
      <alignment horizontal="center"/>
    </xf>
    <xf numFmtId="0" fontId="6" fillId="0" borderId="0" xfId="0" applyFont="1" applyBorder="1" applyAlignment="1">
      <alignment horizontal="justify"/>
    </xf>
    <xf numFmtId="164" fontId="6" fillId="4" borderId="17" xfId="0" applyNumberFormat="1" applyFont="1" applyFill="1" applyBorder="1" applyAlignment="1">
      <alignment horizontal="center"/>
    </xf>
    <xf numFmtId="164" fontId="6" fillId="16" borderId="18" xfId="0" applyNumberFormat="1" applyFont="1" applyFill="1" applyBorder="1" applyAlignment="1">
      <alignment horizontal="center"/>
    </xf>
    <xf numFmtId="0" fontId="41" fillId="0" borderId="0" xfId="0" applyFont="1" applyAlignment="1">
      <alignment horizontal="center"/>
    </xf>
    <xf numFmtId="49" fontId="5"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5" fillId="2" borderId="0" xfId="0" applyFont="1" applyFill="1" applyAlignment="1" applyProtection="1">
      <alignment horizontal="center"/>
    </xf>
    <xf numFmtId="0" fontId="34" fillId="18" borderId="5" xfId="0" applyFont="1" applyFill="1" applyBorder="1" applyAlignment="1" applyProtection="1">
      <alignment horizontal="center" vertical="top" wrapText="1"/>
      <protection locked="0"/>
    </xf>
    <xf numFmtId="0" fontId="34" fillId="18" borderId="4" xfId="0" applyFont="1" applyFill="1" applyBorder="1" applyAlignment="1" applyProtection="1">
      <alignment horizontal="center" vertical="top" wrapText="1"/>
      <protection locked="0"/>
    </xf>
    <xf numFmtId="0" fontId="34" fillId="18" borderId="2" xfId="0" applyFont="1" applyFill="1" applyBorder="1" applyAlignment="1" applyProtection="1">
      <alignment vertical="top" wrapText="1"/>
    </xf>
    <xf numFmtId="0" fontId="34" fillId="18" borderId="11" xfId="0" applyFont="1" applyFill="1" applyBorder="1" applyAlignment="1" applyProtection="1">
      <alignment vertical="top" wrapText="1"/>
    </xf>
    <xf numFmtId="0" fontId="34" fillId="18" borderId="9" xfId="0" applyFont="1" applyFill="1" applyBorder="1" applyAlignment="1" applyProtection="1">
      <alignment horizontal="center" vertical="top" wrapText="1"/>
    </xf>
    <xf numFmtId="0" fontId="34" fillId="18" borderId="4" xfId="0" applyFont="1" applyFill="1" applyBorder="1" applyAlignment="1" applyProtection="1">
      <alignment horizontal="center" vertical="top" wrapText="1"/>
    </xf>
    <xf numFmtId="0" fontId="34" fillId="18" borderId="12" xfId="0" applyFont="1" applyFill="1" applyBorder="1" applyAlignment="1" applyProtection="1">
      <alignment horizontal="center" vertical="top" wrapText="1"/>
    </xf>
    <xf numFmtId="0" fontId="36" fillId="18" borderId="4" xfId="0" applyFont="1" applyFill="1" applyBorder="1" applyAlignment="1" applyProtection="1">
      <alignment horizontal="center" vertical="center" wrapText="1"/>
      <protection locked="0"/>
    </xf>
    <xf numFmtId="0" fontId="6" fillId="18" borderId="9" xfId="0" applyFont="1" applyFill="1" applyBorder="1" applyAlignment="1" applyProtection="1">
      <alignment horizontal="right" vertical="top" wrapText="1"/>
    </xf>
    <xf numFmtId="0" fontId="34" fillId="19" borderId="5" xfId="0" applyFont="1" applyFill="1" applyBorder="1" applyAlignment="1" applyProtection="1">
      <alignment horizontal="center" vertical="top" wrapText="1"/>
      <protection locked="0"/>
    </xf>
    <xf numFmtId="0" fontId="34" fillId="19" borderId="4" xfId="0" applyFont="1" applyFill="1" applyBorder="1" applyAlignment="1" applyProtection="1">
      <alignment horizontal="center" vertical="top" wrapText="1"/>
      <protection locked="0"/>
    </xf>
    <xf numFmtId="0" fontId="34" fillId="19" borderId="2" xfId="0" applyFont="1" applyFill="1" applyBorder="1" applyAlignment="1" applyProtection="1">
      <alignment vertical="top" wrapText="1"/>
    </xf>
    <xf numFmtId="0" fontId="34" fillId="19" borderId="11" xfId="0" applyFont="1" applyFill="1" applyBorder="1" applyAlignment="1" applyProtection="1">
      <alignment vertical="top" wrapText="1"/>
    </xf>
    <xf numFmtId="0" fontId="34" fillId="19" borderId="9" xfId="0" applyFont="1" applyFill="1" applyBorder="1" applyAlignment="1" applyProtection="1">
      <alignment horizontal="center" vertical="top" wrapText="1"/>
    </xf>
    <xf numFmtId="0" fontId="34" fillId="19" borderId="4" xfId="0" applyFont="1" applyFill="1" applyBorder="1" applyAlignment="1" applyProtection="1">
      <alignment horizontal="center" vertical="top" wrapText="1"/>
    </xf>
    <xf numFmtId="0" fontId="34" fillId="19" borderId="12" xfId="0" applyFont="1" applyFill="1" applyBorder="1" applyAlignment="1" applyProtection="1">
      <alignment horizontal="center" vertical="top" wrapText="1"/>
    </xf>
    <xf numFmtId="0" fontId="36" fillId="19" borderId="4" xfId="0" applyFont="1" applyFill="1" applyBorder="1" applyAlignment="1" applyProtection="1">
      <alignment horizontal="center" vertical="center" wrapText="1"/>
      <protection locked="0"/>
    </xf>
    <xf numFmtId="0" fontId="6" fillId="19" borderId="9" xfId="0" applyFont="1" applyFill="1" applyBorder="1" applyAlignment="1" applyProtection="1">
      <alignment horizontal="right" vertical="top" wrapText="1"/>
    </xf>
    <xf numFmtId="0" fontId="6" fillId="0" borderId="14" xfId="0" applyFont="1" applyBorder="1" applyAlignment="1">
      <alignment horizontal="right"/>
    </xf>
    <xf numFmtId="0" fontId="6" fillId="0" borderId="0" xfId="0" applyFont="1" applyBorder="1" applyAlignment="1">
      <alignment horizontal="right"/>
    </xf>
    <xf numFmtId="0" fontId="12" fillId="2" borderId="0" xfId="0" applyFont="1" applyFill="1" applyAlignment="1" applyProtection="1">
      <alignment horizontal="center"/>
    </xf>
    <xf numFmtId="0" fontId="37" fillId="0" borderId="1" xfId="0" applyFont="1" applyBorder="1" applyAlignment="1" applyProtection="1">
      <alignment horizontal="left" vertical="top" wrapText="1"/>
    </xf>
    <xf numFmtId="0" fontId="6" fillId="0" borderId="2" xfId="0" applyFont="1" applyBorder="1" applyAlignment="1" applyProtection="1">
      <alignment vertical="top" wrapText="1"/>
    </xf>
    <xf numFmtId="0" fontId="37" fillId="0" borderId="2" xfId="0" applyFont="1" applyBorder="1" applyAlignment="1" applyProtection="1">
      <alignment horizontal="left" vertical="top" wrapText="1"/>
    </xf>
    <xf numFmtId="0" fontId="37" fillId="12" borderId="0" xfId="0" applyFont="1" applyFill="1" applyBorder="1" applyAlignment="1" applyProtection="1">
      <alignment horizontal="center" vertical="top" wrapText="1"/>
    </xf>
    <xf numFmtId="0" fontId="12" fillId="2" borderId="0" xfId="0" applyFont="1" applyFill="1" applyAlignment="1" applyProtection="1">
      <alignment horizontal="center"/>
    </xf>
    <xf numFmtId="0" fontId="12" fillId="2" borderId="0" xfId="0" applyFont="1" applyFill="1" applyAlignment="1" applyProtection="1">
      <alignment horizontal="center"/>
    </xf>
    <xf numFmtId="0" fontId="12" fillId="2" borderId="0" xfId="0" applyFont="1" applyFill="1" applyAlignment="1" applyProtection="1">
      <alignment horizontal="center"/>
    </xf>
    <xf numFmtId="0" fontId="0" fillId="0" borderId="0" xfId="0"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0" fontId="0" fillId="3" borderId="3" xfId="0" applyFill="1" applyBorder="1" applyAlignment="1">
      <alignment wrapText="1"/>
    </xf>
    <xf numFmtId="0" fontId="45" fillId="3" borderId="3" xfId="0" applyFont="1" applyFill="1" applyBorder="1" applyAlignment="1">
      <alignment vertical="top" wrapText="1"/>
    </xf>
    <xf numFmtId="0" fontId="0" fillId="0" borderId="3" xfId="0" applyBorder="1" applyAlignment="1">
      <alignment vertical="top"/>
    </xf>
    <xf numFmtId="0" fontId="0" fillId="0" borderId="3" xfId="0" applyBorder="1" applyAlignment="1">
      <alignment horizontal="left" vertical="top"/>
    </xf>
    <xf numFmtId="49" fontId="0" fillId="3" borderId="3" xfId="0" applyNumberFormat="1" applyFill="1" applyBorder="1" applyAlignment="1">
      <alignment horizontal="left" vertical="top"/>
    </xf>
    <xf numFmtId="0" fontId="0" fillId="0" borderId="0" xfId="0" applyAlignment="1">
      <alignment vertical="top"/>
    </xf>
    <xf numFmtId="0" fontId="0" fillId="3" borderId="3" xfId="0" applyFill="1" applyBorder="1" applyAlignment="1" applyProtection="1">
      <alignment horizontal="left" vertical="top"/>
      <protection locked="0"/>
    </xf>
    <xf numFmtId="0" fontId="0" fillId="3" borderId="3" xfId="0" applyFill="1" applyBorder="1" applyAlignment="1">
      <alignment vertical="top"/>
    </xf>
    <xf numFmtId="0" fontId="17" fillId="3" borderId="3" xfId="0" applyFont="1" applyFill="1" applyBorder="1"/>
    <xf numFmtId="0" fontId="17" fillId="3" borderId="3" xfId="0" applyFont="1" applyFill="1" applyBorder="1" applyAlignment="1">
      <alignment horizontal="left" vertical="top"/>
    </xf>
    <xf numFmtId="0" fontId="0" fillId="3" borderId="3" xfId="0" applyFill="1" applyBorder="1" applyAlignment="1" applyProtection="1">
      <alignment wrapText="1"/>
      <protection locked="0"/>
    </xf>
    <xf numFmtId="0" fontId="0" fillId="17" borderId="22" xfId="0" applyFont="1" applyFill="1" applyBorder="1" applyAlignment="1">
      <alignment wrapText="1"/>
    </xf>
    <xf numFmtId="0" fontId="0" fillId="17" borderId="22" xfId="0" applyFont="1" applyFill="1" applyBorder="1" applyAlignment="1">
      <alignment horizontal="left" vertical="top"/>
    </xf>
    <xf numFmtId="0" fontId="45" fillId="17" borderId="22" xfId="0" applyFont="1" applyFill="1" applyBorder="1" applyAlignment="1">
      <alignment vertical="top" wrapText="1"/>
    </xf>
    <xf numFmtId="0" fontId="0" fillId="17" borderId="3" xfId="0" applyFill="1" applyBorder="1" applyAlignment="1" applyProtection="1">
      <alignment horizontal="left" vertical="top"/>
      <protection locked="0"/>
    </xf>
    <xf numFmtId="0" fontId="17" fillId="3" borderId="3" xfId="0" applyFont="1" applyFill="1" applyBorder="1" applyAlignment="1">
      <alignment horizontal="left" vertical="top" wrapText="1"/>
    </xf>
    <xf numFmtId="0" fontId="16" fillId="3" borderId="3" xfId="0" applyFont="1" applyFill="1" applyBorder="1" applyAlignment="1">
      <alignment wrapText="1"/>
    </xf>
    <xf numFmtId="0" fontId="46" fillId="3" borderId="3" xfId="2" applyFill="1" applyBorder="1" applyAlignment="1" applyProtection="1">
      <alignment horizontal="left" vertical="top" wrapText="1"/>
    </xf>
    <xf numFmtId="0" fontId="12" fillId="3" borderId="3" xfId="5" applyFill="1" applyBorder="1" applyAlignment="1">
      <alignment horizontal="left" vertical="top"/>
    </xf>
    <xf numFmtId="0" fontId="12" fillId="3" borderId="3" xfId="5" applyFill="1" applyBorder="1" applyAlignment="1">
      <alignment vertical="top"/>
    </xf>
    <xf numFmtId="0" fontId="12" fillId="3" borderId="3" xfId="5" applyFill="1" applyBorder="1" applyAlignment="1">
      <alignment wrapText="1"/>
    </xf>
    <xf numFmtId="0" fontId="45" fillId="3" borderId="3" xfId="5" applyFont="1" applyFill="1" applyBorder="1" applyAlignment="1">
      <alignment vertical="top" wrapText="1"/>
    </xf>
    <xf numFmtId="0" fontId="0" fillId="3" borderId="0" xfId="0" applyFill="1" applyBorder="1" applyAlignment="1">
      <alignment horizontal="left" vertical="top" wrapText="1"/>
    </xf>
    <xf numFmtId="0" fontId="46" fillId="3" borderId="3" xfId="2" applyFill="1" applyBorder="1" applyAlignment="1" applyProtection="1">
      <alignment vertical="top"/>
    </xf>
    <xf numFmtId="0" fontId="0" fillId="0" borderId="0" xfId="0"/>
    <xf numFmtId="0" fontId="12" fillId="0" borderId="0" xfId="0" applyFont="1" applyAlignment="1">
      <alignment horizontal="left" indent="1"/>
    </xf>
    <xf numFmtId="0" fontId="21" fillId="0" borderId="0" xfId="0" applyFont="1" applyAlignment="1">
      <alignment horizontal="left" indent="1"/>
    </xf>
    <xf numFmtId="0" fontId="20" fillId="0" borderId="0" xfId="0" applyFont="1" applyAlignment="1">
      <alignment horizontal="center"/>
    </xf>
    <xf numFmtId="0" fontId="12" fillId="0" borderId="0" xfId="0" applyFont="1" applyAlignment="1">
      <alignment horizontal="left" wrapText="1" indent="1"/>
    </xf>
    <xf numFmtId="0" fontId="12" fillId="0" borderId="0" xfId="0" applyFont="1" applyAlignment="1">
      <alignment horizontal="left" vertical="top" wrapText="1" indent="1"/>
    </xf>
    <xf numFmtId="0" fontId="0" fillId="0" borderId="0" xfId="0" applyAlignment="1">
      <alignment vertical="top"/>
    </xf>
    <xf numFmtId="0" fontId="12" fillId="0" borderId="0" xfId="0" applyFont="1" applyAlignment="1"/>
    <xf numFmtId="0" fontId="0" fillId="0" borderId="0" xfId="0" applyAlignment="1">
      <alignment horizontal="left" wrapText="1" indent="1"/>
    </xf>
    <xf numFmtId="0" fontId="6" fillId="0" borderId="0" xfId="0" applyFont="1" applyBorder="1" applyAlignment="1" applyProtection="1">
      <alignment vertical="top" wrapText="1"/>
    </xf>
    <xf numFmtId="0" fontId="6" fillId="0" borderId="1" xfId="0" applyFont="1" applyBorder="1" applyAlignment="1" applyProtection="1">
      <alignment horizontal="left" vertical="top" wrapText="1"/>
    </xf>
    <xf numFmtId="0" fontId="0" fillId="0" borderId="0" xfId="0" applyProtection="1">
      <protection locked="0"/>
    </xf>
    <xf numFmtId="0" fontId="11"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6" fillId="0" borderId="0" xfId="0" applyFont="1" applyAlignment="1">
      <alignment horizontal="justify"/>
    </xf>
    <xf numFmtId="0" fontId="0" fillId="0" borderId="0" xfId="0" applyProtection="1">
      <protection locked="0"/>
    </xf>
    <xf numFmtId="164" fontId="6" fillId="4" borderId="3" xfId="0" applyNumberFormat="1" applyFont="1" applyFill="1" applyBorder="1" applyAlignment="1">
      <alignment horizontal="center"/>
    </xf>
    <xf numFmtId="0" fontId="11"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1" fontId="6" fillId="4" borderId="21" xfId="0" applyNumberFormat="1" applyFont="1" applyFill="1" applyBorder="1" applyAlignment="1" applyProtection="1">
      <alignment horizontal="center"/>
      <protection locked="0"/>
    </xf>
    <xf numFmtId="0" fontId="0" fillId="0" borderId="0" xfId="0"/>
    <xf numFmtId="0" fontId="6" fillId="0" borderId="0" xfId="0" applyFont="1" applyAlignment="1">
      <alignment horizontal="justify"/>
    </xf>
    <xf numFmtId="0" fontId="0" fillId="0" borderId="0" xfId="0" applyAlignment="1">
      <alignment horizontal="left" vertical="top" wrapText="1"/>
    </xf>
    <xf numFmtId="0" fontId="0" fillId="0" borderId="0" xfId="0" applyProtection="1">
      <protection locked="0"/>
    </xf>
    <xf numFmtId="164" fontId="6" fillId="4" borderId="3" xfId="0" applyNumberFormat="1" applyFont="1" applyFill="1" applyBorder="1" applyAlignment="1">
      <alignment horizontal="center"/>
    </xf>
    <xf numFmtId="0" fontId="11" fillId="0" borderId="0" xfId="0" applyFont="1" applyFill="1" applyBorder="1" applyAlignment="1" applyProtection="1">
      <alignment horizontal="center" vertical="top" wrapText="1"/>
    </xf>
    <xf numFmtId="1"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1" fontId="6" fillId="4" borderId="21" xfId="0" applyNumberFormat="1" applyFont="1" applyFill="1" applyBorder="1" applyAlignment="1" applyProtection="1">
      <alignment horizontal="center"/>
      <protection locked="0"/>
    </xf>
    <xf numFmtId="0" fontId="0" fillId="0" borderId="0" xfId="0"/>
    <xf numFmtId="0" fontId="0" fillId="0" borderId="0" xfId="0" applyAlignment="1">
      <alignment horizontal="left" vertical="top" wrapText="1"/>
    </xf>
    <xf numFmtId="0" fontId="6" fillId="0" borderId="0" xfId="0" applyFont="1" applyAlignment="1">
      <alignment horizontal="left" wrapText="1"/>
    </xf>
    <xf numFmtId="0" fontId="8" fillId="0" borderId="0" xfId="0" applyFont="1" applyAlignment="1">
      <alignment horizontal="justify" wrapText="1"/>
    </xf>
    <xf numFmtId="0" fontId="24" fillId="0" borderId="0" xfId="0" applyFont="1"/>
    <xf numFmtId="1"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0" fillId="0" borderId="0" xfId="0"/>
    <xf numFmtId="0" fontId="0" fillId="0" borderId="0" xfId="0" applyAlignment="1">
      <alignment horizontal="left" vertical="top" wrapText="1"/>
    </xf>
    <xf numFmtId="49" fontId="46" fillId="3" borderId="3" xfId="2" applyNumberFormat="1" applyFill="1" applyBorder="1" applyAlignment="1" applyProtection="1">
      <alignment horizontal="left" vertical="top" wrapText="1"/>
      <protection locked="0"/>
    </xf>
    <xf numFmtId="0" fontId="0" fillId="3" borderId="3" xfId="0" applyFont="1" applyFill="1" applyBorder="1" applyAlignment="1">
      <alignment vertical="top"/>
    </xf>
    <xf numFmtId="0" fontId="0" fillId="17" borderId="3" xfId="0" applyFont="1" applyFill="1" applyBorder="1" applyAlignment="1">
      <alignment wrapText="1"/>
    </xf>
    <xf numFmtId="0" fontId="0" fillId="17" borderId="3" xfId="0" applyFont="1" applyFill="1" applyBorder="1" applyAlignment="1">
      <alignment vertical="top"/>
    </xf>
    <xf numFmtId="0" fontId="0" fillId="17" borderId="3" xfId="0" applyFont="1" applyFill="1" applyBorder="1" applyAlignment="1" applyProtection="1">
      <alignment horizontal="left" vertical="top"/>
      <protection locked="0"/>
    </xf>
    <xf numFmtId="49" fontId="0" fillId="17" borderId="3" xfId="0" applyNumberFormat="1" applyFont="1" applyFill="1" applyBorder="1" applyAlignment="1" applyProtection="1">
      <alignment horizontal="left" vertical="top"/>
      <protection locked="0"/>
    </xf>
    <xf numFmtId="0" fontId="0" fillId="3" borderId="3" xfId="0" applyFont="1" applyFill="1" applyBorder="1" applyAlignment="1">
      <alignment horizontal="left" vertical="top"/>
    </xf>
    <xf numFmtId="0" fontId="48" fillId="0" borderId="0" xfId="0" applyFont="1" applyAlignment="1">
      <alignment wrapText="1"/>
    </xf>
    <xf numFmtId="0" fontId="49" fillId="0" borderId="0" xfId="0" applyFont="1"/>
    <xf numFmtId="0" fontId="50" fillId="0" borderId="0" xfId="0" applyFont="1" applyBorder="1" applyAlignment="1" applyProtection="1">
      <alignment horizontal="left"/>
    </xf>
    <xf numFmtId="0" fontId="52" fillId="0" borderId="0" xfId="0" applyFont="1" applyBorder="1" applyAlignment="1" applyProtection="1">
      <alignment horizontal="left"/>
    </xf>
    <xf numFmtId="0" fontId="49" fillId="0" borderId="0" xfId="0" applyFont="1" applyAlignment="1"/>
    <xf numFmtId="0" fontId="4" fillId="0" borderId="0" xfId="0" applyFont="1" applyAlignment="1">
      <alignment wrapText="1"/>
    </xf>
    <xf numFmtId="0" fontId="0" fillId="2" borderId="0" xfId="0" applyFont="1" applyFill="1" applyAlignment="1" applyProtection="1">
      <alignment horizontal="center"/>
    </xf>
    <xf numFmtId="0" fontId="21" fillId="2" borderId="0" xfId="0" applyFont="1" applyFill="1" applyAlignment="1" applyProtection="1">
      <alignment horizontal="center"/>
    </xf>
    <xf numFmtId="0" fontId="4" fillId="3" borderId="3" xfId="5" applyFont="1" applyFill="1" applyBorder="1" applyAlignment="1">
      <alignment vertical="top"/>
    </xf>
    <xf numFmtId="0" fontId="4" fillId="17" borderId="3" xfId="0" applyFont="1" applyFill="1" applyBorder="1" applyAlignment="1" applyProtection="1">
      <alignment horizontal="left" vertical="top"/>
      <protection locked="0"/>
    </xf>
    <xf numFmtId="0" fontId="4" fillId="2" borderId="0" xfId="0" applyFont="1" applyFill="1" applyAlignment="1" applyProtection="1">
      <alignment horizontal="center"/>
    </xf>
    <xf numFmtId="0" fontId="4" fillId="17" borderId="3" xfId="0" applyFont="1" applyFill="1" applyBorder="1" applyAlignment="1">
      <alignment wrapText="1"/>
    </xf>
    <xf numFmtId="0" fontId="4" fillId="17" borderId="3" xfId="0" applyFont="1" applyFill="1" applyBorder="1" applyAlignment="1">
      <alignment vertical="top"/>
    </xf>
    <xf numFmtId="49" fontId="4" fillId="17" borderId="3" xfId="0" applyNumberFormat="1" applyFont="1" applyFill="1" applyBorder="1" applyAlignment="1" applyProtection="1">
      <alignment horizontal="left" vertical="top" wrapText="1"/>
      <protection locked="0"/>
    </xf>
    <xf numFmtId="0" fontId="4" fillId="17" borderId="3" xfId="5" applyFont="1" applyFill="1" applyBorder="1" applyAlignment="1">
      <alignment wrapText="1"/>
    </xf>
    <xf numFmtId="0" fontId="4" fillId="17" borderId="3" xfId="5" applyFont="1" applyFill="1" applyBorder="1" applyAlignment="1">
      <alignment vertical="top"/>
    </xf>
    <xf numFmtId="0" fontId="4" fillId="17" borderId="3" xfId="5" applyFont="1" applyFill="1" applyBorder="1" applyAlignment="1" applyProtection="1">
      <alignment horizontal="left" vertical="top"/>
      <protection locked="0"/>
    </xf>
    <xf numFmtId="49" fontId="4" fillId="17" borderId="3" xfId="5" applyNumberFormat="1" applyFont="1" applyFill="1" applyBorder="1" applyAlignment="1" applyProtection="1">
      <alignment horizontal="left" vertical="top" wrapText="1"/>
      <protection locked="0"/>
    </xf>
    <xf numFmtId="0" fontId="4" fillId="3" borderId="3" xfId="5" applyFont="1" applyFill="1" applyBorder="1" applyAlignment="1">
      <alignment horizontal="left" vertical="top"/>
    </xf>
    <xf numFmtId="49" fontId="4" fillId="17" borderId="3" xfId="5" applyNumberFormat="1" applyFont="1" applyFill="1" applyBorder="1" applyAlignment="1" applyProtection="1">
      <alignment horizontal="left" vertical="top"/>
      <protection locked="0"/>
    </xf>
    <xf numFmtId="0" fontId="4" fillId="3" borderId="3" xfId="0" applyFont="1" applyFill="1" applyBorder="1" applyAlignment="1">
      <alignment vertical="top"/>
    </xf>
    <xf numFmtId="0" fontId="4" fillId="3" borderId="3" xfId="0" applyFont="1" applyFill="1" applyBorder="1" applyAlignment="1">
      <alignment horizontal="left" vertical="top"/>
    </xf>
    <xf numFmtId="49" fontId="4" fillId="17" borderId="3" xfId="0" applyNumberFormat="1" applyFont="1" applyFill="1" applyBorder="1" applyAlignment="1" applyProtection="1">
      <alignment horizontal="left" vertical="top"/>
      <protection locked="0"/>
    </xf>
    <xf numFmtId="0" fontId="4" fillId="3" borderId="3" xfId="5" applyFont="1" applyFill="1" applyBorder="1" applyAlignment="1">
      <alignment wrapText="1"/>
    </xf>
    <xf numFmtId="49" fontId="4" fillId="14" borderId="0" xfId="0" applyNumberFormat="1" applyFont="1" applyFill="1" applyBorder="1" applyAlignment="1" applyProtection="1">
      <alignment horizontal="center" vertical="top"/>
    </xf>
    <xf numFmtId="49" fontId="4" fillId="10" borderId="0" xfId="0" applyNumberFormat="1" applyFont="1" applyFill="1" applyBorder="1" applyAlignment="1" applyProtection="1">
      <alignment horizontal="center" vertical="top"/>
    </xf>
    <xf numFmtId="49" fontId="46" fillId="3" borderId="3" xfId="2" applyNumberFormat="1" applyFill="1" applyBorder="1" applyAlignment="1" applyProtection="1">
      <alignment horizontal="left" vertical="top" wrapText="1"/>
      <protection locked="0"/>
    </xf>
    <xf numFmtId="0" fontId="4" fillId="17" borderId="3" xfId="0" applyFont="1" applyFill="1" applyBorder="1" applyAlignment="1" applyProtection="1">
      <alignment horizontal="left" vertical="top"/>
      <protection locked="0"/>
    </xf>
    <xf numFmtId="0" fontId="4" fillId="17" borderId="3" xfId="0" applyFont="1" applyFill="1" applyBorder="1" applyAlignment="1">
      <alignment wrapText="1"/>
    </xf>
    <xf numFmtId="0" fontId="4" fillId="17" borderId="3" xfId="0" applyFont="1" applyFill="1" applyBorder="1" applyAlignment="1">
      <alignment vertical="top"/>
    </xf>
    <xf numFmtId="0" fontId="4" fillId="3" borderId="3" xfId="0" applyFont="1" applyFill="1" applyBorder="1" applyAlignment="1">
      <alignment vertical="top"/>
    </xf>
    <xf numFmtId="0" fontId="4" fillId="3" borderId="3" xfId="0" applyFont="1" applyFill="1" applyBorder="1" applyAlignment="1">
      <alignment horizontal="left" vertical="top"/>
    </xf>
    <xf numFmtId="49" fontId="4" fillId="17" borderId="3" xfId="0" applyNumberFormat="1" applyFont="1" applyFill="1" applyBorder="1" applyAlignment="1" applyProtection="1">
      <alignment horizontal="left" vertical="top"/>
      <protection locked="0"/>
    </xf>
    <xf numFmtId="0" fontId="50" fillId="0" borderId="0" xfId="0" applyFont="1" applyBorder="1" applyAlignment="1" applyProtection="1">
      <alignment horizontal="left" wrapText="1"/>
    </xf>
    <xf numFmtId="0" fontId="52" fillId="0" borderId="0" xfId="0" applyFont="1" applyBorder="1" applyAlignment="1" applyProtection="1">
      <alignment horizontal="left"/>
    </xf>
    <xf numFmtId="0" fontId="49" fillId="0" borderId="0" xfId="0" applyFont="1" applyAlignment="1"/>
    <xf numFmtId="0" fontId="20"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left" wrapText="1"/>
    </xf>
    <xf numFmtId="0" fontId="31" fillId="0" borderId="0" xfId="0" applyFont="1" applyFill="1" applyAlignment="1">
      <alignment horizontal="center" vertical="top" wrapText="1"/>
    </xf>
    <xf numFmtId="0" fontId="0" fillId="0" borderId="0" xfId="0" applyAlignment="1">
      <alignment horizontal="center" vertical="top" wrapText="1"/>
    </xf>
    <xf numFmtId="0" fontId="13" fillId="0" borderId="15"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11" xfId="0" applyFont="1" applyBorder="1" applyAlignment="1">
      <alignment horizontal="left" vertical="top" wrapText="1"/>
    </xf>
    <xf numFmtId="0" fontId="6" fillId="0" borderId="7" xfId="0" applyFont="1" applyBorder="1" applyAlignment="1">
      <alignment horizontal="right"/>
    </xf>
    <xf numFmtId="0" fontId="6" fillId="0" borderId="15" xfId="0" applyFont="1" applyBorder="1" applyAlignment="1">
      <alignment horizontal="right"/>
    </xf>
    <xf numFmtId="0" fontId="6" fillId="0" borderId="14" xfId="0" applyFont="1" applyBorder="1" applyAlignment="1">
      <alignment horizontal="right"/>
    </xf>
    <xf numFmtId="0" fontId="6" fillId="0" borderId="0" xfId="0" applyFont="1" applyBorder="1" applyAlignment="1">
      <alignment horizontal="right"/>
    </xf>
    <xf numFmtId="0" fontId="31" fillId="10" borderId="0" xfId="0" applyFont="1" applyFill="1" applyAlignment="1">
      <alignment horizontal="center" vertical="top" wrapText="1"/>
    </xf>
    <xf numFmtId="0" fontId="6" fillId="16" borderId="19" xfId="0" applyFont="1" applyFill="1" applyBorder="1" applyAlignment="1" applyProtection="1">
      <alignment horizontal="right"/>
    </xf>
    <xf numFmtId="0" fontId="6" fillId="16" borderId="20" xfId="0" applyFont="1" applyFill="1" applyBorder="1" applyAlignment="1" applyProtection="1">
      <alignment horizontal="right"/>
    </xf>
    <xf numFmtId="0" fontId="6" fillId="0" borderId="15" xfId="0" applyFont="1" applyBorder="1" applyAlignment="1">
      <alignment horizontal="right" vertical="top" wrapText="1"/>
    </xf>
    <xf numFmtId="0" fontId="6" fillId="0" borderId="1" xfId="0" applyFont="1" applyBorder="1" applyAlignment="1">
      <alignment horizontal="right" vertical="top" wrapText="1"/>
    </xf>
    <xf numFmtId="0" fontId="13" fillId="0" borderId="15" xfId="0" applyFont="1" applyBorder="1" applyAlignment="1">
      <alignment vertical="top" wrapText="1"/>
    </xf>
    <xf numFmtId="0" fontId="19" fillId="0" borderId="15" xfId="0" applyFont="1" applyBorder="1" applyAlignment="1">
      <alignment vertical="top" wrapText="1"/>
    </xf>
    <xf numFmtId="0" fontId="13" fillId="0" borderId="1" xfId="0" applyFont="1" applyBorder="1" applyAlignment="1">
      <alignment vertical="top" wrapText="1"/>
    </xf>
    <xf numFmtId="0" fontId="19" fillId="0" borderId="1" xfId="0" applyFont="1" applyBorder="1" applyAlignment="1">
      <alignment vertical="top" wrapText="1"/>
    </xf>
    <xf numFmtId="0" fontId="8" fillId="0" borderId="0" xfId="0" applyFont="1" applyAlignment="1">
      <alignment horizontal="left" wrapText="1"/>
    </xf>
    <xf numFmtId="0" fontId="12"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horizontal="justify" wrapText="1"/>
    </xf>
    <xf numFmtId="0" fontId="12" fillId="0" borderId="0" xfId="0" applyFont="1" applyAlignment="1">
      <alignment horizontal="left" vertical="top" wrapText="1"/>
    </xf>
    <xf numFmtId="0" fontId="8" fillId="0" borderId="0" xfId="0" applyFont="1" applyAlignment="1">
      <alignment horizontal="left"/>
    </xf>
    <xf numFmtId="0" fontId="0" fillId="0" borderId="0" xfId="0" applyAlignment="1">
      <alignment horizontal="left"/>
    </xf>
    <xf numFmtId="0" fontId="0" fillId="0" borderId="0" xfId="0" applyAlignment="1">
      <alignment wrapText="1"/>
    </xf>
    <xf numFmtId="0" fontId="8" fillId="0" borderId="0" xfId="0" applyFont="1" applyAlignment="1">
      <alignment horizontal="left" vertical="center" wrapText="1"/>
    </xf>
    <xf numFmtId="0" fontId="13" fillId="19" borderId="8" xfId="0" applyFont="1" applyFill="1" applyBorder="1" applyAlignment="1" applyProtection="1">
      <alignment horizontal="center" vertical="top" wrapText="1"/>
      <protection locked="0"/>
    </xf>
    <xf numFmtId="0" fontId="13" fillId="19" borderId="11" xfId="0" applyFont="1" applyFill="1" applyBorder="1" applyAlignment="1" applyProtection="1">
      <alignment horizontal="center" vertical="top" wrapText="1"/>
      <protection locked="0"/>
    </xf>
    <xf numFmtId="0" fontId="6" fillId="19" borderId="9" xfId="0" applyFont="1" applyFill="1" applyBorder="1" applyAlignment="1" applyProtection="1">
      <alignment horizontal="right" vertical="center" wrapText="1"/>
    </xf>
    <xf numFmtId="0" fontId="6" fillId="19" borderId="10" xfId="0" applyFont="1" applyFill="1" applyBorder="1" applyAlignment="1" applyProtection="1">
      <alignment horizontal="right" vertical="center" wrapText="1"/>
    </xf>
    <xf numFmtId="0" fontId="13" fillId="19" borderId="9" xfId="0" applyFont="1" applyFill="1" applyBorder="1" applyAlignment="1" applyProtection="1">
      <alignment horizontal="center" vertical="top" wrapText="1"/>
    </xf>
    <xf numFmtId="0" fontId="13" fillId="19" borderId="10" xfId="0" applyFont="1" applyFill="1" applyBorder="1" applyAlignment="1" applyProtection="1">
      <alignment horizontal="center" vertical="top" wrapText="1"/>
    </xf>
    <xf numFmtId="0" fontId="13" fillId="19" borderId="9" xfId="0" applyFont="1" applyFill="1" applyBorder="1" applyAlignment="1" applyProtection="1">
      <alignment horizontal="center" vertical="top" wrapText="1"/>
      <protection locked="0"/>
    </xf>
    <xf numFmtId="0" fontId="13" fillId="19" borderId="10" xfId="0" applyFont="1" applyFill="1" applyBorder="1" applyAlignment="1" applyProtection="1">
      <alignment horizontal="center" vertical="top" wrapText="1"/>
      <protection locked="0"/>
    </xf>
    <xf numFmtId="0" fontId="36" fillId="19" borderId="9" xfId="0" applyFont="1" applyFill="1" applyBorder="1" applyAlignment="1" applyProtection="1">
      <alignment horizontal="center" vertical="center" wrapText="1"/>
      <protection locked="0"/>
    </xf>
    <xf numFmtId="0" fontId="36" fillId="19" borderId="10" xfId="0" applyFont="1" applyFill="1" applyBorder="1" applyAlignment="1" applyProtection="1">
      <alignment horizontal="center" vertical="center" wrapText="1"/>
      <protection locked="0"/>
    </xf>
    <xf numFmtId="0" fontId="6" fillId="19" borderId="9" xfId="0" applyFont="1" applyFill="1" applyBorder="1" applyAlignment="1" applyProtection="1">
      <alignment horizontal="right" vertical="top" wrapText="1"/>
    </xf>
    <xf numFmtId="0" fontId="6" fillId="19" borderId="10" xfId="0" applyFont="1" applyFill="1" applyBorder="1" applyAlignment="1" applyProtection="1">
      <alignment horizontal="right" vertical="top" wrapText="1"/>
    </xf>
    <xf numFmtId="0" fontId="13" fillId="19" borderId="2" xfId="0" applyFont="1" applyFill="1" applyBorder="1" applyAlignment="1" applyProtection="1">
      <alignment horizontal="center" vertical="top" wrapText="1"/>
      <protection locked="0"/>
    </xf>
    <xf numFmtId="0" fontId="6" fillId="19" borderId="2" xfId="0" applyFont="1" applyFill="1" applyBorder="1" applyAlignment="1" applyProtection="1">
      <alignment horizontal="right" vertical="center" wrapText="1"/>
    </xf>
    <xf numFmtId="0" fontId="6" fillId="19" borderId="2" xfId="0" applyFont="1" applyFill="1" applyBorder="1" applyAlignment="1" applyProtection="1">
      <alignment horizontal="right" vertical="top" wrapText="1"/>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37" fillId="0" borderId="7"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6" fillId="0" borderId="9" xfId="0" applyFont="1" applyBorder="1" applyAlignment="1" applyProtection="1">
      <alignment vertical="top" wrapText="1"/>
    </xf>
    <xf numFmtId="0" fontId="6" fillId="0" borderId="10" xfId="0" applyFont="1" applyBorder="1" applyAlignment="1" applyProtection="1">
      <alignment vertical="top" wrapText="1"/>
    </xf>
    <xf numFmtId="0" fontId="37" fillId="12" borderId="9" xfId="0" applyFont="1" applyFill="1" applyBorder="1" applyAlignment="1" applyProtection="1">
      <alignment horizontal="center" vertical="top" wrapText="1"/>
    </xf>
    <xf numFmtId="0" fontId="37" fillId="12" borderId="2" xfId="0" applyFont="1" applyFill="1" applyBorder="1" applyAlignment="1" applyProtection="1">
      <alignment horizontal="center" vertical="top" wrapText="1"/>
    </xf>
    <xf numFmtId="0" fontId="37" fillId="12" borderId="10" xfId="0" applyFont="1" applyFill="1" applyBorder="1" applyAlignment="1" applyProtection="1">
      <alignment horizontal="center" vertical="top" wrapText="1"/>
    </xf>
    <xf numFmtId="0" fontId="38" fillId="12" borderId="9" xfId="0" applyFont="1" applyFill="1" applyBorder="1" applyAlignment="1" applyProtection="1">
      <alignment horizontal="center" vertical="center" wrapText="1" shrinkToFit="1"/>
    </xf>
    <xf numFmtId="0" fontId="38" fillId="12" borderId="2" xfId="0" applyFont="1" applyFill="1" applyBorder="1" applyAlignment="1" applyProtection="1">
      <alignment horizontal="center" vertical="center" wrapText="1" shrinkToFit="1"/>
    </xf>
    <xf numFmtId="0" fontId="38" fillId="12" borderId="10" xfId="0" applyFont="1" applyFill="1" applyBorder="1" applyAlignment="1" applyProtection="1">
      <alignment horizontal="center" vertical="center" wrapText="1" shrinkToFit="1"/>
    </xf>
    <xf numFmtId="0" fontId="37" fillId="0" borderId="9"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0" fontId="26" fillId="0" borderId="0" xfId="0" applyFont="1" applyAlignment="1" applyProtection="1">
      <alignment horizontal="right"/>
    </xf>
    <xf numFmtId="0" fontId="39" fillId="0" borderId="9" xfId="0" applyFont="1" applyBorder="1" applyAlignment="1" applyProtection="1">
      <alignment horizontal="left" vertical="top" wrapText="1"/>
    </xf>
    <xf numFmtId="0" fontId="39" fillId="0" borderId="10" xfId="0" applyFont="1" applyBorder="1" applyAlignment="1" applyProtection="1">
      <alignment horizontal="left" vertical="top" wrapText="1"/>
    </xf>
    <xf numFmtId="0" fontId="15" fillId="0" borderId="1" xfId="0" applyFont="1" applyBorder="1" applyAlignment="1" applyProtection="1">
      <alignment horizontal="center" vertical="center"/>
    </xf>
    <xf numFmtId="0" fontId="40" fillId="19" borderId="0" xfId="0" applyFont="1" applyFill="1" applyAlignment="1" applyProtection="1">
      <alignment horizontal="center"/>
    </xf>
    <xf numFmtId="0" fontId="47" fillId="12" borderId="9" xfId="5" applyFont="1" applyFill="1" applyBorder="1" applyAlignment="1" applyProtection="1">
      <alignment horizontal="left" vertical="top" wrapText="1" readingOrder="1"/>
    </xf>
    <xf numFmtId="0" fontId="12" fillId="0" borderId="2" xfId="5" applyBorder="1" applyAlignment="1">
      <alignment horizontal="left" vertical="top" readingOrder="1"/>
    </xf>
    <xf numFmtId="0" fontId="12" fillId="0" borderId="10" xfId="5" applyBorder="1" applyAlignment="1">
      <alignment horizontal="left" vertical="top" readingOrder="1"/>
    </xf>
    <xf numFmtId="0" fontId="6" fillId="0" borderId="9" xfId="0" applyFont="1" applyBorder="1" applyAlignment="1">
      <alignment horizontal="right" wrapText="1"/>
    </xf>
    <xf numFmtId="0" fontId="6" fillId="0" borderId="2" xfId="0" applyFont="1" applyBorder="1" applyAlignment="1">
      <alignment horizontal="right" wrapText="1"/>
    </xf>
    <xf numFmtId="0" fontId="0" fillId="0" borderId="2" xfId="0" applyBorder="1" applyAlignment="1"/>
    <xf numFmtId="0" fontId="0" fillId="0" borderId="10" xfId="0" applyBorder="1" applyAlignment="1"/>
    <xf numFmtId="165" fontId="39" fillId="12" borderId="9" xfId="0" applyNumberFormat="1" applyFont="1" applyFill="1" applyBorder="1" applyAlignment="1" applyProtection="1">
      <alignment horizontal="center" vertical="top" wrapText="1"/>
      <protection locked="0"/>
    </xf>
    <xf numFmtId="165" fontId="39" fillId="12" borderId="2" xfId="0" applyNumberFormat="1" applyFont="1" applyFill="1" applyBorder="1" applyAlignment="1" applyProtection="1">
      <alignment horizontal="center" vertical="top" wrapText="1"/>
      <protection locked="0"/>
    </xf>
    <xf numFmtId="165" fontId="39" fillId="12" borderId="10" xfId="0" applyNumberFormat="1" applyFont="1" applyFill="1" applyBorder="1" applyAlignment="1" applyProtection="1">
      <alignment horizontal="center" vertical="top" wrapText="1"/>
      <protection locked="0"/>
    </xf>
    <xf numFmtId="0" fontId="6" fillId="18" borderId="9" xfId="0" applyFont="1" applyFill="1" applyBorder="1" applyAlignment="1" applyProtection="1">
      <alignment horizontal="right" vertical="top" wrapText="1"/>
    </xf>
    <xf numFmtId="0" fontId="6" fillId="18" borderId="2" xfId="0" applyFont="1" applyFill="1" applyBorder="1" applyAlignment="1" applyProtection="1">
      <alignment horizontal="right" vertical="top" wrapText="1"/>
    </xf>
    <xf numFmtId="0" fontId="36" fillId="18" borderId="9" xfId="0" applyFont="1" applyFill="1" applyBorder="1" applyAlignment="1" applyProtection="1">
      <alignment horizontal="center" vertical="center" wrapText="1"/>
      <protection locked="0"/>
    </xf>
    <xf numFmtId="0" fontId="36" fillId="18" borderId="10" xfId="0" applyFont="1" applyFill="1" applyBorder="1" applyAlignment="1" applyProtection="1">
      <alignment horizontal="center" vertical="center" wrapText="1"/>
      <protection locked="0"/>
    </xf>
    <xf numFmtId="0" fontId="13" fillId="18" borderId="2" xfId="0" applyFont="1" applyFill="1" applyBorder="1" applyAlignment="1" applyProtection="1">
      <alignment horizontal="center" vertical="top" wrapText="1"/>
      <protection locked="0"/>
    </xf>
    <xf numFmtId="0" fontId="13" fillId="18" borderId="10" xfId="0" applyFont="1" applyFill="1" applyBorder="1" applyAlignment="1" applyProtection="1">
      <alignment horizontal="center" vertical="top" wrapText="1"/>
      <protection locked="0"/>
    </xf>
    <xf numFmtId="0" fontId="13" fillId="18" borderId="9" xfId="0" applyFont="1" applyFill="1" applyBorder="1" applyAlignment="1" applyProtection="1">
      <alignment horizontal="center" vertical="top" wrapText="1"/>
      <protection locked="0"/>
    </xf>
    <xf numFmtId="0" fontId="6" fillId="18" borderId="9" xfId="0" applyFont="1" applyFill="1" applyBorder="1" applyAlignment="1" applyProtection="1">
      <alignment horizontal="right" vertical="center" wrapText="1"/>
    </xf>
    <xf numFmtId="0" fontId="6" fillId="18" borderId="10" xfId="0" applyFont="1" applyFill="1" applyBorder="1" applyAlignment="1" applyProtection="1">
      <alignment horizontal="right" vertical="center" wrapText="1"/>
    </xf>
    <xf numFmtId="0" fontId="13" fillId="18" borderId="9" xfId="0" applyFont="1" applyFill="1" applyBorder="1" applyAlignment="1" applyProtection="1">
      <alignment horizontal="center" vertical="top" wrapText="1"/>
    </xf>
    <xf numFmtId="0" fontId="13" fillId="18" borderId="10" xfId="0" applyFont="1" applyFill="1" applyBorder="1" applyAlignment="1" applyProtection="1">
      <alignment horizontal="center" vertical="top" wrapText="1"/>
    </xf>
    <xf numFmtId="0" fontId="6" fillId="18" borderId="2" xfId="0" applyFont="1" applyFill="1" applyBorder="1" applyAlignment="1" applyProtection="1">
      <alignment horizontal="right" vertical="center" wrapText="1"/>
    </xf>
    <xf numFmtId="0" fontId="6" fillId="18" borderId="10" xfId="0" applyFont="1" applyFill="1" applyBorder="1" applyAlignment="1" applyProtection="1">
      <alignment horizontal="right" vertical="top" wrapText="1"/>
    </xf>
    <xf numFmtId="0" fontId="13" fillId="18" borderId="8" xfId="0" applyFont="1" applyFill="1" applyBorder="1" applyAlignment="1" applyProtection="1">
      <alignment horizontal="center" vertical="top" wrapText="1"/>
      <protection locked="0"/>
    </xf>
    <xf numFmtId="0" fontId="13" fillId="18" borderId="11" xfId="0" applyFont="1" applyFill="1" applyBorder="1" applyAlignment="1" applyProtection="1">
      <alignment horizontal="center" vertical="top" wrapText="1"/>
      <protection locked="0"/>
    </xf>
    <xf numFmtId="0" fontId="40" fillId="18" borderId="0" xfId="0" applyFont="1" applyFill="1" applyAlignment="1" applyProtection="1">
      <alignment horizontal="center"/>
    </xf>
    <xf numFmtId="0" fontId="39" fillId="12" borderId="9" xfId="0" applyFont="1" applyFill="1" applyBorder="1" applyAlignment="1" applyProtection="1">
      <alignment horizontal="center" vertical="top" wrapText="1"/>
      <protection locked="0"/>
    </xf>
    <xf numFmtId="0" fontId="39" fillId="12" borderId="2" xfId="0" applyFont="1" applyFill="1" applyBorder="1" applyAlignment="1" applyProtection="1">
      <alignment horizontal="center" vertical="top" wrapText="1"/>
      <protection locked="0"/>
    </xf>
    <xf numFmtId="0" fontId="39" fillId="12" borderId="10" xfId="0" applyFont="1" applyFill="1" applyBorder="1" applyAlignment="1" applyProtection="1">
      <alignment horizontal="center" vertical="top" wrapText="1"/>
      <protection locked="0"/>
    </xf>
    <xf numFmtId="0" fontId="5" fillId="2" borderId="0" xfId="0" applyFont="1" applyFill="1" applyAlignment="1"/>
    <xf numFmtId="0" fontId="0" fillId="0" borderId="0" xfId="0" applyAlignment="1"/>
    <xf numFmtId="0" fontId="5" fillId="20" borderId="0" xfId="0" applyFont="1" applyFill="1" applyAlignment="1">
      <alignment horizontal="center" wrapText="1"/>
    </xf>
    <xf numFmtId="0" fontId="5" fillId="20" borderId="0" xfId="0" applyFont="1" applyFill="1" applyAlignment="1">
      <alignment horizontal="center"/>
    </xf>
  </cellXfs>
  <cellStyles count="33">
    <cellStyle name="Excel Built-in Normal" xfId="1"/>
    <cellStyle name="Hyperlink" xfId="2" builtinId="8"/>
    <cellStyle name="Hyperlink 2" xfId="3"/>
    <cellStyle name="Hyperlink 2 2" xfId="4"/>
    <cellStyle name="Normal" xfId="0" builtinId="0"/>
    <cellStyle name="Normal 2" xfId="5"/>
    <cellStyle name="Normal 2 2" xfId="6"/>
    <cellStyle name="Normal 2 2 2" xfId="7"/>
    <cellStyle name="Normal 2 2 2 2" xfId="15"/>
    <cellStyle name="Normal 2 2 2 2 2" xfId="29"/>
    <cellStyle name="Normal 2 2 2 3" xfId="21"/>
    <cellStyle name="Normal 2 2 3" xfId="14"/>
    <cellStyle name="Normal 2 2 3 2" xfId="28"/>
    <cellStyle name="Normal 2 2 4" xfId="20"/>
    <cellStyle name="Normal 2 3" xfId="13"/>
    <cellStyle name="Normal 2 3 2" xfId="27"/>
    <cellStyle name="Normal 2 4" xfId="19"/>
    <cellStyle name="Normal 3" xfId="8"/>
    <cellStyle name="Normal 3 2" xfId="16"/>
    <cellStyle name="Normal 3 2 2" xfId="30"/>
    <cellStyle name="Normal 3 3" xfId="22"/>
    <cellStyle name="Normal 4" xfId="9"/>
    <cellStyle name="Normal 4 2" xfId="10"/>
    <cellStyle name="Normal 4 2 2" xfId="18"/>
    <cellStyle name="Normal 4 2 2 2" xfId="32"/>
    <cellStyle name="Normal 4 2 3" xfId="12"/>
    <cellStyle name="Normal 4 2 3 2" xfId="26"/>
    <cellStyle name="Normal 4 2 4" xfId="24"/>
    <cellStyle name="Normal 4 3" xfId="17"/>
    <cellStyle name="Normal 4 3 2" xfId="31"/>
    <cellStyle name="Normal 4 4" xfId="11"/>
    <cellStyle name="Normal 4 4 2" xfId="25"/>
    <cellStyle name="Normal 4 5" xfId="23"/>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AD88F8"/>
      <color rgb="FFDE9AD6"/>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riaholmes321@gmail.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printerSettings" Target="../printerSettings/printerSettings6.bin"/><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plus.com;claireadam1986@hotmail.com" TargetMode="External"/><Relationship Id="rId32" Type="http://schemas.openxmlformats.org/officeDocument/2006/relationships/hyperlink" Target="mailto:doug@casablancacgt.co.uk" TargetMode="External"/><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tesco.net;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tabSelected="1" workbookViewId="0">
      <selection activeCell="B4" sqref="B4"/>
    </sheetView>
  </sheetViews>
  <sheetFormatPr defaultColWidth="8.85546875" defaultRowHeight="12.75"/>
  <cols>
    <col min="1" max="1" width="8.85546875" style="230"/>
    <col min="2" max="2" width="106.140625" style="230" customWidth="1"/>
    <col min="3" max="16384" width="8.85546875" style="230"/>
  </cols>
  <sheetData>
    <row r="2" spans="2:2" ht="367.5" customHeight="1">
      <c r="B2" s="234" t="s">
        <v>427</v>
      </c>
    </row>
    <row r="3" spans="2:2" ht="15.75" customHeight="1"/>
    <row r="4" spans="2:2" ht="372.75" customHeight="1">
      <c r="B4" s="234" t="s">
        <v>426</v>
      </c>
    </row>
    <row r="6" spans="2:2" ht="67.5" customHeight="1">
      <c r="B6" s="234" t="s">
        <v>375</v>
      </c>
    </row>
    <row r="8" spans="2:2" ht="32.25" customHeight="1">
      <c r="B8" s="234" t="s">
        <v>425</v>
      </c>
    </row>
    <row r="10" spans="2:2" ht="54" customHeight="1">
      <c r="B10" s="229" t="s">
        <v>371</v>
      </c>
    </row>
    <row r="12" spans="2:2" ht="21.75" customHeight="1">
      <c r="B12" s="229" t="s">
        <v>337</v>
      </c>
    </row>
    <row r="14" spans="2:2" ht="28.5" customHeight="1">
      <c r="B14" s="229" t="s">
        <v>338</v>
      </c>
    </row>
    <row r="16" spans="2:2" ht="19.5" customHeight="1">
      <c r="B16" s="229" t="s">
        <v>339</v>
      </c>
    </row>
    <row r="18" spans="2:8">
      <c r="B18" s="262" t="s">
        <v>372</v>
      </c>
      <c r="C18" s="263"/>
      <c r="D18" s="263"/>
      <c r="E18" s="263"/>
      <c r="F18" s="263"/>
      <c r="G18" s="263"/>
      <c r="H18" s="264"/>
    </row>
    <row r="19" spans="2:8">
      <c r="B19" s="231"/>
      <c r="C19" s="232"/>
      <c r="D19" s="232"/>
      <c r="E19" s="232"/>
      <c r="F19" s="232"/>
      <c r="G19" s="232"/>
      <c r="H19" s="233"/>
    </row>
    <row r="20" spans="2:8" ht="67.5" customHeight="1">
      <c r="B20" s="229" t="s">
        <v>358</v>
      </c>
    </row>
    <row r="21" spans="2:8">
      <c r="B21" s="229"/>
    </row>
    <row r="22" spans="2:8" ht="46.5" customHeight="1">
      <c r="B22" s="229" t="s">
        <v>340</v>
      </c>
    </row>
    <row r="24" spans="2:8" ht="43.5" customHeight="1">
      <c r="B24" s="229" t="s">
        <v>341</v>
      </c>
    </row>
    <row r="26" spans="2:8" ht="36" customHeight="1">
      <c r="B26" s="229" t="s">
        <v>342</v>
      </c>
    </row>
    <row r="28" spans="2:8">
      <c r="B28" s="234" t="s">
        <v>416</v>
      </c>
    </row>
  </sheetData>
  <sheetProtection algorithmName="SHA-512" hashValue="iDKSGLwgVNuhVGppg5DhzmKOh0Gx9VWN+sU5pvL0Vall98718trk+C/xW97cGp4g0PufusA5jktT0LQaJ37atg==" saltValue="1DSsDoyIh3QJIATJ4avaag==" spinCount="100000" sheet="1" objects="1" scenarios="1"/>
  <mergeCells count="1">
    <mergeCell ref="B18:H18"/>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0"/>
  <sheetViews>
    <sheetView topLeftCell="A12" workbookViewId="0">
      <selection activeCell="A25" sqref="A25"/>
    </sheetView>
  </sheetViews>
  <sheetFormatPr defaultColWidth="8.85546875" defaultRowHeight="12.75"/>
  <cols>
    <col min="1" max="1" width="14" style="1" customWidth="1"/>
    <col min="2" max="2" width="17" style="1" customWidth="1"/>
    <col min="3" max="3" width="11.140625" style="1" customWidth="1"/>
    <col min="4" max="4" width="5.28515625" style="1" customWidth="1"/>
    <col min="5" max="5" width="8.28515625" style="1" bestFit="1" customWidth="1"/>
    <col min="6" max="6" width="4.28515625" style="1" customWidth="1"/>
    <col min="7" max="7" width="21.85546875" style="1" customWidth="1"/>
    <col min="8" max="8" width="30.7109375" style="1" customWidth="1"/>
    <col min="9" max="11" width="27.42578125" style="1" customWidth="1"/>
  </cols>
  <sheetData>
    <row r="1" spans="1:16" ht="20.25">
      <c r="A1" s="265" t="s">
        <v>108</v>
      </c>
      <c r="B1" s="265"/>
      <c r="C1" s="265"/>
      <c r="D1" s="265"/>
      <c r="E1" s="265"/>
      <c r="F1" s="265"/>
      <c r="G1" s="265"/>
      <c r="H1" s="265"/>
    </row>
    <row r="2" spans="1:16" ht="16.5" thickBot="1">
      <c r="A2" s="278" t="s">
        <v>354</v>
      </c>
      <c r="B2" s="278"/>
      <c r="C2" s="278"/>
      <c r="D2" s="278"/>
      <c r="E2" s="278"/>
      <c r="F2" s="278"/>
      <c r="G2" s="278"/>
      <c r="H2" s="278"/>
    </row>
    <row r="3" spans="1:16" s="44" customFormat="1" ht="73.5" customHeight="1">
      <c r="A3" s="45" t="str">
        <f>Entries!A4</f>
        <v>Event</v>
      </c>
      <c r="B3" s="283" t="str">
        <f>Entries!C4</f>
        <v>2017-18 Eastern Region NDP (inc TPD)</v>
      </c>
      <c r="C3" s="284"/>
      <c r="D3" s="82"/>
      <c r="E3" s="281" t="str">
        <f>Entries!E4</f>
        <v>Venue</v>
      </c>
      <c r="F3" s="281"/>
      <c r="G3" s="270" t="str">
        <f>IF(Entries!G4="","",Entries!G4)</f>
        <v xml:space="preserve">University of Cambridge Sports Centre
 Philippa Fawcett Drive
 Cambridge  
 CB3 0AS
</v>
      </c>
      <c r="H3" s="271"/>
      <c r="I3" s="43"/>
      <c r="J3" s="43"/>
      <c r="K3" s="43"/>
    </row>
    <row r="4" spans="1:16" ht="44.25" customHeight="1" thickBot="1">
      <c r="A4" s="46" t="str">
        <f>Entries!A5</f>
        <v>Club</v>
      </c>
      <c r="B4" s="285" t="str">
        <f>IF(Entries!C5="","",Entries!C5)</f>
        <v>Your club</v>
      </c>
      <c r="C4" s="286"/>
      <c r="D4" s="83"/>
      <c r="E4" s="282" t="str">
        <f>Entries!E5</f>
        <v>Date</v>
      </c>
      <c r="F4" s="282"/>
      <c r="G4" s="272" t="str">
        <f>IF(Entries!G5="","",Entries!G5)</f>
        <v>18th March 2018</v>
      </c>
      <c r="H4" s="273"/>
    </row>
    <row r="5" spans="1:16" ht="9.9499999999999993" customHeight="1" thickBot="1">
      <c r="A5" s="47"/>
      <c r="B5" s="48"/>
      <c r="C5" s="49"/>
      <c r="D5" s="49"/>
      <c r="E5" s="49"/>
      <c r="F5" s="47"/>
      <c r="G5" s="50"/>
      <c r="H5" s="50"/>
    </row>
    <row r="6" spans="1:16" ht="15" customHeight="1" thickBot="1">
      <c r="A6" s="274" t="s">
        <v>355</v>
      </c>
      <c r="B6" s="275"/>
      <c r="C6" s="108"/>
      <c r="D6" s="108"/>
      <c r="E6" s="109"/>
      <c r="F6" s="110"/>
      <c r="G6" s="111">
        <f>Entries!I11</f>
        <v>0</v>
      </c>
    </row>
    <row r="7" spans="1:16" ht="15" customHeight="1" thickBot="1">
      <c r="A7" s="276" t="s">
        <v>356</v>
      </c>
      <c r="B7" s="277"/>
      <c r="C7" s="108"/>
      <c r="D7" s="84"/>
      <c r="E7" s="85"/>
      <c r="F7" s="112"/>
      <c r="G7" s="113">
        <f>'Entries DMT'!I10</f>
        <v>0</v>
      </c>
    </row>
    <row r="8" spans="1:16" s="213" customFormat="1" ht="15" customHeight="1">
      <c r="A8" s="138"/>
      <c r="B8" s="139" t="s">
        <v>357</v>
      </c>
      <c r="C8" s="108"/>
      <c r="D8" s="218"/>
      <c r="E8" s="219"/>
      <c r="F8" s="112"/>
      <c r="G8" s="113">
        <f>'Entries DMT'!I11</f>
        <v>0</v>
      </c>
      <c r="H8" s="214"/>
      <c r="I8" s="214"/>
      <c r="J8" s="214"/>
      <c r="K8" s="214"/>
    </row>
    <row r="9" spans="1:16" s="9" customFormat="1" ht="15" customHeight="1" thickBot="1">
      <c r="A9" s="279" t="s">
        <v>94</v>
      </c>
      <c r="B9" s="280"/>
      <c r="C9" s="280"/>
      <c r="D9" s="280"/>
      <c r="E9" s="280"/>
      <c r="F9" s="280"/>
      <c r="G9" s="114">
        <f>SUM(G6:G8)</f>
        <v>0</v>
      </c>
      <c r="H9" s="51"/>
      <c r="I9" s="51"/>
      <c r="J9" s="51"/>
      <c r="K9" s="51"/>
    </row>
    <row r="10" spans="1:16" ht="9.75" customHeight="1">
      <c r="A10" s="268"/>
      <c r="B10" s="268"/>
      <c r="C10" s="268"/>
      <c r="D10" s="268"/>
      <c r="E10" s="268"/>
      <c r="F10" s="268"/>
      <c r="G10" s="268"/>
      <c r="H10" s="268"/>
    </row>
    <row r="11" spans="1:16" s="220" customFormat="1" ht="267" customHeight="1">
      <c r="A11" s="268" t="s">
        <v>359</v>
      </c>
      <c r="B11" s="269"/>
      <c r="C11" s="269"/>
      <c r="D11" s="269"/>
      <c r="E11" s="269"/>
      <c r="F11" s="269"/>
      <c r="G11" s="269"/>
      <c r="H11" s="269"/>
      <c r="I11" s="221"/>
      <c r="J11" s="221"/>
      <c r="K11" s="221"/>
    </row>
    <row r="12" spans="1:16" ht="31.5" customHeight="1">
      <c r="A12" s="266" t="s">
        <v>45</v>
      </c>
      <c r="B12" s="266"/>
      <c r="C12" s="266"/>
      <c r="D12" s="266"/>
      <c r="E12" s="266"/>
      <c r="F12" s="266"/>
      <c r="G12" s="266"/>
      <c r="H12" s="266"/>
      <c r="I12" s="217"/>
      <c r="J12" s="213"/>
      <c r="K12" s="213"/>
      <c r="L12" s="201"/>
      <c r="M12" s="201"/>
      <c r="N12" s="201"/>
      <c r="O12" s="201"/>
      <c r="P12" s="201"/>
    </row>
    <row r="13" spans="1:16">
      <c r="A13" s="203"/>
      <c r="B13" s="203"/>
      <c r="C13" s="203"/>
      <c r="D13" s="203"/>
      <c r="E13" s="203"/>
      <c r="F13" s="203"/>
      <c r="G13" s="203"/>
      <c r="H13" s="203"/>
      <c r="I13" s="203"/>
      <c r="J13" s="203"/>
      <c r="K13" s="203"/>
      <c r="L13" s="201"/>
      <c r="M13" s="201"/>
      <c r="N13" s="201"/>
      <c r="O13" s="201"/>
      <c r="P13" s="201"/>
    </row>
    <row r="14" spans="1:16" ht="21" customHeight="1">
      <c r="A14" s="267" t="s">
        <v>12</v>
      </c>
      <c r="B14" s="267"/>
      <c r="C14" s="267"/>
      <c r="D14" s="267"/>
      <c r="E14" s="267"/>
      <c r="F14" s="267"/>
      <c r="G14" s="267"/>
      <c r="H14" s="267"/>
      <c r="I14" s="213"/>
      <c r="J14" s="213"/>
      <c r="K14" s="213"/>
      <c r="L14" s="201"/>
      <c r="M14" s="201"/>
      <c r="N14" s="201"/>
      <c r="O14" s="201"/>
      <c r="P14" s="201"/>
    </row>
    <row r="15" spans="1:16" ht="15" customHeight="1">
      <c r="A15" s="215"/>
      <c r="B15" s="215"/>
      <c r="C15" s="215"/>
      <c r="D15" s="215"/>
      <c r="E15" s="215"/>
      <c r="F15" s="215"/>
      <c r="G15" s="215"/>
      <c r="H15" s="215"/>
      <c r="I15" s="213"/>
      <c r="J15" s="213"/>
      <c r="K15" s="213"/>
      <c r="L15" s="201"/>
      <c r="M15" s="201"/>
      <c r="N15" s="201"/>
      <c r="O15" s="201"/>
      <c r="P15" s="201"/>
    </row>
    <row r="16" spans="1:16" ht="33" customHeight="1">
      <c r="A16" s="287" t="s">
        <v>346</v>
      </c>
      <c r="B16" s="287"/>
      <c r="C16" s="287"/>
      <c r="D16" s="287"/>
      <c r="E16" s="287"/>
      <c r="F16" s="287"/>
      <c r="G16" s="287"/>
      <c r="H16" s="287"/>
      <c r="I16" s="213"/>
      <c r="J16" s="213"/>
      <c r="K16" s="213"/>
      <c r="L16" s="201"/>
      <c r="M16" s="201"/>
      <c r="N16" s="201"/>
      <c r="O16" s="201"/>
      <c r="P16" s="201"/>
    </row>
    <row r="17" spans="1:16" ht="15" customHeight="1">
      <c r="A17" s="287" t="s">
        <v>360</v>
      </c>
      <c r="B17" s="287"/>
      <c r="C17" s="287"/>
      <c r="D17" s="287"/>
      <c r="E17" s="287"/>
      <c r="F17" s="287"/>
      <c r="G17" s="287"/>
      <c r="H17" s="287"/>
      <c r="I17" s="213"/>
      <c r="J17" s="213"/>
      <c r="K17" s="213"/>
      <c r="L17" s="201"/>
      <c r="M17" s="201"/>
      <c r="N17" s="201"/>
      <c r="O17" s="201"/>
      <c r="P17" s="201"/>
    </row>
    <row r="18" spans="1:16" ht="15" customHeight="1">
      <c r="A18" s="287" t="s">
        <v>347</v>
      </c>
      <c r="B18" s="287"/>
      <c r="C18" s="287"/>
      <c r="D18" s="287"/>
      <c r="E18" s="287"/>
      <c r="F18" s="287"/>
      <c r="G18" s="287"/>
      <c r="H18" s="287"/>
      <c r="I18" s="213"/>
      <c r="J18" s="213"/>
      <c r="K18" s="213"/>
      <c r="L18" s="201"/>
      <c r="M18" s="201"/>
      <c r="N18" s="201"/>
      <c r="O18" s="201"/>
      <c r="P18" s="201"/>
    </row>
    <row r="19" spans="1:16" ht="31.5" customHeight="1">
      <c r="A19" s="267" t="s">
        <v>13</v>
      </c>
      <c r="B19" s="267"/>
      <c r="C19" s="267"/>
      <c r="D19" s="267"/>
      <c r="E19" s="267"/>
      <c r="F19" s="267"/>
      <c r="G19" s="267"/>
      <c r="H19" s="267"/>
      <c r="I19" s="213"/>
      <c r="J19" s="213"/>
      <c r="K19" s="213"/>
      <c r="L19" s="201"/>
      <c r="M19" s="201"/>
      <c r="N19" s="201"/>
      <c r="O19" s="201"/>
      <c r="P19" s="201"/>
    </row>
    <row r="20" spans="1:16" ht="15" customHeight="1">
      <c r="A20" s="215"/>
      <c r="B20" s="215"/>
      <c r="C20" s="215"/>
      <c r="D20" s="215"/>
      <c r="E20" s="215"/>
      <c r="F20" s="215"/>
      <c r="G20" s="215"/>
      <c r="H20" s="215"/>
      <c r="I20" s="213"/>
      <c r="J20" s="213"/>
      <c r="K20" s="213"/>
      <c r="L20" s="201"/>
      <c r="M20" s="201"/>
      <c r="N20" s="201"/>
      <c r="O20" s="201"/>
      <c r="P20" s="201"/>
    </row>
    <row r="21" spans="1:16" ht="15" customHeight="1">
      <c r="A21" s="290" t="s">
        <v>348</v>
      </c>
      <c r="B21" s="290"/>
      <c r="C21" s="291"/>
      <c r="D21" s="291"/>
      <c r="E21" s="291"/>
      <c r="F21" s="291"/>
      <c r="G21" s="291"/>
      <c r="H21" s="213"/>
      <c r="I21" s="213"/>
      <c r="J21" s="203"/>
      <c r="K21" s="203"/>
      <c r="L21" s="201"/>
      <c r="M21" s="201"/>
      <c r="N21" s="201"/>
      <c r="O21" s="201"/>
      <c r="P21" s="201"/>
    </row>
    <row r="22" spans="1:16" ht="30.75" customHeight="1">
      <c r="A22" s="290" t="s">
        <v>349</v>
      </c>
      <c r="B22" s="290"/>
      <c r="C22" s="291"/>
      <c r="D22" s="291"/>
      <c r="E22" s="291"/>
      <c r="F22" s="291"/>
      <c r="G22" s="291"/>
      <c r="H22" s="294"/>
      <c r="I22" s="213"/>
      <c r="J22" s="203"/>
      <c r="K22" s="203"/>
      <c r="L22" s="201"/>
      <c r="M22" s="201"/>
      <c r="N22" s="201"/>
      <c r="O22" s="201"/>
      <c r="P22" s="201"/>
    </row>
    <row r="23" spans="1:16" ht="15" customHeight="1">
      <c r="A23" s="292" t="s">
        <v>350</v>
      </c>
      <c r="B23" s="292"/>
      <c r="C23" s="292"/>
      <c r="D23" s="292"/>
      <c r="E23" s="292"/>
      <c r="F23" s="292"/>
      <c r="G23" s="292"/>
      <c r="H23" s="293"/>
      <c r="I23" s="293"/>
      <c r="J23" s="203"/>
      <c r="K23" s="203"/>
      <c r="L23" s="201"/>
      <c r="M23" s="201"/>
      <c r="N23" s="201"/>
      <c r="O23" s="201"/>
      <c r="P23" s="201"/>
    </row>
    <row r="24" spans="1:16" ht="15">
      <c r="A24" s="287" t="s">
        <v>361</v>
      </c>
      <c r="B24" s="287"/>
      <c r="C24" s="287"/>
      <c r="D24" s="287"/>
      <c r="E24" s="287"/>
      <c r="F24" s="287"/>
      <c r="G24" s="287"/>
      <c r="H24" s="287"/>
      <c r="I24" s="213"/>
      <c r="J24" s="203"/>
      <c r="K24" s="203"/>
      <c r="L24" s="201"/>
      <c r="M24" s="201"/>
      <c r="N24" s="201"/>
      <c r="O24" s="201"/>
      <c r="P24" s="201"/>
    </row>
    <row r="25" spans="1:16" ht="15" customHeight="1">
      <c r="A25" s="216"/>
      <c r="B25" s="216"/>
      <c r="C25" s="213"/>
      <c r="D25" s="213"/>
      <c r="E25" s="213"/>
      <c r="F25" s="213"/>
      <c r="G25" s="213"/>
      <c r="H25" s="213"/>
      <c r="I25" s="213"/>
      <c r="J25" s="203"/>
      <c r="K25" s="203"/>
      <c r="L25" s="201"/>
      <c r="M25" s="201"/>
      <c r="N25" s="201"/>
      <c r="O25" s="201"/>
      <c r="P25" s="201"/>
    </row>
    <row r="26" spans="1:16" ht="39" customHeight="1">
      <c r="A26" s="267" t="s">
        <v>351</v>
      </c>
      <c r="B26" s="267"/>
      <c r="C26" s="213"/>
      <c r="D26" s="213"/>
      <c r="E26" s="213"/>
      <c r="F26" s="213"/>
      <c r="G26" s="213"/>
      <c r="H26" s="213"/>
      <c r="I26" s="213"/>
      <c r="J26" s="203"/>
      <c r="K26" s="203"/>
      <c r="L26" s="201"/>
      <c r="M26" s="201"/>
      <c r="N26" s="201"/>
      <c r="O26" s="201"/>
      <c r="P26" s="201"/>
    </row>
    <row r="27" spans="1:16" ht="36.75" customHeight="1">
      <c r="A27" s="295" t="s">
        <v>348</v>
      </c>
      <c r="B27" s="295"/>
      <c r="C27" s="295"/>
      <c r="D27" s="295"/>
      <c r="E27" s="295"/>
      <c r="F27" s="295"/>
      <c r="G27" s="295"/>
      <c r="H27" s="295"/>
      <c r="I27" s="213"/>
      <c r="J27" s="203"/>
      <c r="K27" s="203"/>
      <c r="L27" s="201"/>
      <c r="M27" s="201"/>
      <c r="N27" s="201"/>
      <c r="O27" s="201"/>
      <c r="P27" s="201"/>
    </row>
    <row r="28" spans="1:16" ht="14.25" customHeight="1">
      <c r="A28" s="215"/>
      <c r="B28" s="215"/>
      <c r="C28" s="215"/>
      <c r="D28" s="215"/>
      <c r="E28" s="215"/>
      <c r="F28" s="215"/>
      <c r="G28" s="215"/>
      <c r="H28" s="215"/>
      <c r="I28" s="213"/>
      <c r="J28" s="203"/>
      <c r="K28" s="203"/>
      <c r="L28" s="201"/>
      <c r="M28" s="201"/>
      <c r="N28" s="201"/>
      <c r="O28" s="201"/>
      <c r="P28" s="201"/>
    </row>
    <row r="29" spans="1:16" ht="15.75">
      <c r="A29" s="267" t="s">
        <v>352</v>
      </c>
      <c r="B29" s="267"/>
      <c r="C29" s="213"/>
      <c r="D29" s="213"/>
      <c r="E29" s="213"/>
      <c r="F29" s="213"/>
      <c r="G29" s="213"/>
      <c r="H29" s="213"/>
      <c r="I29" s="213"/>
      <c r="J29" s="213"/>
      <c r="K29" s="213"/>
      <c r="L29" s="213"/>
      <c r="M29" s="213"/>
      <c r="N29" s="213"/>
      <c r="O29" s="213"/>
      <c r="P29" s="213"/>
    </row>
    <row r="30" spans="1:16" ht="196.5" customHeight="1">
      <c r="A30" s="288" t="s">
        <v>353</v>
      </c>
      <c r="B30" s="288"/>
      <c r="C30" s="288"/>
      <c r="D30" s="288"/>
      <c r="E30" s="288"/>
      <c r="F30" s="288"/>
      <c r="G30" s="288"/>
      <c r="H30" s="288"/>
      <c r="I30" s="289"/>
      <c r="J30" s="289"/>
      <c r="K30" s="289"/>
      <c r="L30" s="289"/>
      <c r="M30" s="289"/>
      <c r="N30" s="289"/>
      <c r="O30" s="289"/>
      <c r="P30" s="289"/>
    </row>
  </sheetData>
  <sheetProtection algorithmName="SHA-512" hashValue="6AdD9oqFtFN9wmZbjnAdHncp/y6wSqz8/zzIH+92yDtD43MJR94SWjo9XERsRSHL5/rCjgWRjSCpMzQCCapJjg==" saltValue="fRQ6SYXI6DS8epW+DhPLKA==" spinCount="100000" sheet="1" selectLockedCells="1"/>
  <mergeCells count="28">
    <mergeCell ref="A16:H16"/>
    <mergeCell ref="A17:H17"/>
    <mergeCell ref="A30:H30"/>
    <mergeCell ref="A18:H18"/>
    <mergeCell ref="I30:P30"/>
    <mergeCell ref="A29:B29"/>
    <mergeCell ref="A19:H19"/>
    <mergeCell ref="A21:G21"/>
    <mergeCell ref="A23:I23"/>
    <mergeCell ref="A26:B26"/>
    <mergeCell ref="A22:H22"/>
    <mergeCell ref="A27:H27"/>
    <mergeCell ref="A24:H24"/>
    <mergeCell ref="A1:H1"/>
    <mergeCell ref="A12:H12"/>
    <mergeCell ref="A14:H14"/>
    <mergeCell ref="A11:H11"/>
    <mergeCell ref="G3:H3"/>
    <mergeCell ref="G4:H4"/>
    <mergeCell ref="A6:B6"/>
    <mergeCell ref="A10:H10"/>
    <mergeCell ref="A7:B7"/>
    <mergeCell ref="A2:H2"/>
    <mergeCell ref="A9:F9"/>
    <mergeCell ref="E3:F3"/>
    <mergeCell ref="E4:F4"/>
    <mergeCell ref="B3:C3"/>
    <mergeCell ref="B4:C4"/>
  </mergeCells>
  <phoneticPr fontId="9"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21"/>
  <sheetViews>
    <sheetView workbookViewId="0">
      <selection activeCell="J4" sqref="J4"/>
    </sheetView>
  </sheetViews>
  <sheetFormatPr defaultColWidth="9.140625" defaultRowHeight="12.75"/>
  <cols>
    <col min="1" max="1" width="3.85546875" style="8" bestFit="1" customWidth="1"/>
    <col min="2" max="2" width="12.42578125" style="8" customWidth="1"/>
    <col min="3" max="3" width="17.28515625" style="2" customWidth="1"/>
    <col min="4" max="4" width="19.42578125" style="2" customWidth="1"/>
    <col min="5" max="5" width="14.42578125" style="8" customWidth="1"/>
    <col min="6" max="6" width="7.85546875" style="8" customWidth="1"/>
    <col min="7" max="7" width="13.85546875" style="2" customWidth="1"/>
    <col min="8" max="8" width="10.42578125" style="4" customWidth="1"/>
    <col min="9" max="9" width="11.7109375" style="8" customWidth="1"/>
    <col min="10" max="10" width="1.7109375" style="20" customWidth="1"/>
    <col min="11" max="12" width="1.7109375" style="22" customWidth="1"/>
    <col min="13" max="13" width="1.7109375" style="27" customWidth="1"/>
    <col min="14" max="14" width="54.7109375" style="24" customWidth="1"/>
    <col min="15" max="15" width="12.42578125" style="25" customWidth="1"/>
    <col min="16" max="16384" width="9.140625" style="2"/>
  </cols>
  <sheetData>
    <row r="1" spans="1:15" ht="18">
      <c r="A1" s="74">
        <v>60</v>
      </c>
      <c r="B1" s="81" t="s">
        <v>46</v>
      </c>
      <c r="D1" s="86" t="s">
        <v>30</v>
      </c>
      <c r="H1" s="333" t="s">
        <v>111</v>
      </c>
      <c r="I1" s="333"/>
    </row>
    <row r="2" spans="1:15" ht="23.25">
      <c r="A2" s="337" t="s">
        <v>109</v>
      </c>
      <c r="B2" s="337"/>
      <c r="C2" s="337"/>
      <c r="D2" s="337"/>
      <c r="E2" s="337"/>
      <c r="F2" s="337"/>
      <c r="G2" s="337"/>
      <c r="H2" s="337"/>
      <c r="I2" s="337"/>
      <c r="J2" s="11"/>
      <c r="M2" s="23"/>
    </row>
    <row r="3" spans="1:15" ht="23.25" customHeight="1" thickBot="1">
      <c r="A3" s="72">
        <f>IF(C5="",2,1+MATCH(C5,Clubs!A2:A62,0))</f>
        <v>36</v>
      </c>
      <c r="B3" s="72"/>
      <c r="C3" s="336" t="s">
        <v>0</v>
      </c>
      <c r="D3" s="336"/>
      <c r="E3" s="336"/>
      <c r="F3" s="336"/>
      <c r="G3" s="336"/>
      <c r="H3" s="336"/>
      <c r="I3" s="53">
        <v>2018</v>
      </c>
      <c r="J3" s="12"/>
      <c r="M3" s="23"/>
    </row>
    <row r="4" spans="1:15" ht="82.5" customHeight="1" thickBot="1">
      <c r="A4" s="311" t="s">
        <v>41</v>
      </c>
      <c r="B4" s="312"/>
      <c r="C4" s="334" t="s">
        <v>376</v>
      </c>
      <c r="D4" s="335"/>
      <c r="E4" s="321" t="s">
        <v>1</v>
      </c>
      <c r="F4" s="322"/>
      <c r="G4" s="338" t="s">
        <v>428</v>
      </c>
      <c r="H4" s="339"/>
      <c r="I4" s="340"/>
      <c r="J4" s="13"/>
      <c r="M4" s="23"/>
    </row>
    <row r="5" spans="1:15" ht="16.5" customHeight="1" thickBot="1">
      <c r="A5" s="311" t="s">
        <v>14</v>
      </c>
      <c r="B5" s="312"/>
      <c r="C5" s="331" t="s">
        <v>313</v>
      </c>
      <c r="D5" s="332"/>
      <c r="E5" s="321" t="s">
        <v>2</v>
      </c>
      <c r="F5" s="322"/>
      <c r="G5" s="345" t="s">
        <v>429</v>
      </c>
      <c r="H5" s="346"/>
      <c r="I5" s="347"/>
      <c r="J5" s="13"/>
      <c r="L5" s="26"/>
      <c r="M5" s="26"/>
    </row>
    <row r="6" spans="1:15" ht="16.5" customHeight="1" thickBot="1">
      <c r="A6" s="311" t="s">
        <v>3</v>
      </c>
      <c r="B6" s="312"/>
      <c r="C6" s="329" t="str">
        <f ca="1">IF(A3="#N/A","",INDIRECT("Clubs!"&amp;"D"&amp;TEXT(A3,"0")))</f>
        <v>Your contact</v>
      </c>
      <c r="D6" s="330"/>
      <c r="E6" s="321" t="s">
        <v>336</v>
      </c>
      <c r="F6" s="322"/>
      <c r="G6" s="323" t="str">
        <f ca="1">IF(A3="","",INDIRECT("Clubs!"&amp;"E"&amp;TEXT(A3,"0")))</f>
        <v>Your BG Number</v>
      </c>
      <c r="H6" s="324"/>
      <c r="I6" s="325"/>
      <c r="J6" s="14"/>
      <c r="M6" s="23"/>
    </row>
    <row r="7" spans="1:15" ht="18" customHeight="1" thickBot="1">
      <c r="A7" s="313" t="s">
        <v>4</v>
      </c>
      <c r="B7" s="314"/>
      <c r="C7" s="317" t="str">
        <f ca="1">IF(A3="","",INDIRECT("Clubs!"&amp;"B"&amp;TEXT(A3,"0")))</f>
        <v>Your address</v>
      </c>
      <c r="D7" s="318"/>
      <c r="E7" s="321" t="s">
        <v>5</v>
      </c>
      <c r="F7" s="322"/>
      <c r="G7" s="323" t="str">
        <f ca="1">IF(A3="","",INDIRECT("Clubs!"&amp;"F"&amp;TEXT(A3,"0")))</f>
        <v>Your phone</v>
      </c>
      <c r="H7" s="324"/>
      <c r="I7" s="325"/>
      <c r="J7" s="14"/>
      <c r="M7" s="23"/>
    </row>
    <row r="8" spans="1:15" ht="34.5" customHeight="1" thickBot="1">
      <c r="A8" s="315"/>
      <c r="B8" s="316"/>
      <c r="C8" s="319"/>
      <c r="D8" s="320"/>
      <c r="E8" s="321" t="s">
        <v>6</v>
      </c>
      <c r="F8" s="322"/>
      <c r="G8" s="326" t="str">
        <f ca="1">IF(A3="","",INDIRECT("Clubs!"&amp;"G"&amp;TEXT(A3,"0")))</f>
        <v>Your emails; separated with semi-colons</v>
      </c>
      <c r="H8" s="327"/>
      <c r="I8" s="328"/>
      <c r="J8" s="14"/>
      <c r="M8" s="23"/>
    </row>
    <row r="9" spans="1:15" ht="16.5" customHeight="1" thickBot="1">
      <c r="A9" s="311" t="s">
        <v>43</v>
      </c>
      <c r="B9" s="312"/>
      <c r="C9" s="329" t="str">
        <f ca="1">IF(A3="","",INDIRECT("Clubs!"&amp;"C"&amp;TEXT(A3,"0")))</f>
        <v>Your postcode</v>
      </c>
      <c r="D9" s="330"/>
      <c r="E9" s="321" t="s">
        <v>8</v>
      </c>
      <c r="F9" s="322"/>
      <c r="G9" s="323" t="str">
        <f ca="1">IF(A3="","",INDIRECT("Clubs!"&amp;"H"&amp;TEXT(A3,"0")))</f>
        <v>Your colours</v>
      </c>
      <c r="H9" s="324"/>
      <c r="I9" s="325"/>
      <c r="J9" s="14"/>
      <c r="M9" s="23"/>
    </row>
    <row r="10" spans="1:15" s="186" customFormat="1" ht="16.5" customHeight="1" thickBot="1">
      <c r="A10" s="185"/>
      <c r="B10" s="185"/>
      <c r="C10" s="143"/>
      <c r="D10" s="141"/>
      <c r="E10" s="142"/>
      <c r="F10" s="184"/>
      <c r="G10" s="144"/>
      <c r="H10" s="144"/>
      <c r="I10" s="144"/>
      <c r="J10" s="187"/>
      <c r="K10" s="188"/>
      <c r="L10" s="188"/>
      <c r="M10" s="23"/>
      <c r="N10" s="189"/>
      <c r="O10" s="190"/>
    </row>
    <row r="11" spans="1:15" s="186" customFormat="1" ht="16.5" customHeight="1" thickBot="1">
      <c r="A11" s="341" t="s">
        <v>343</v>
      </c>
      <c r="B11" s="342"/>
      <c r="C11" s="343"/>
      <c r="D11" s="344"/>
      <c r="E11" s="200">
        <v>0</v>
      </c>
      <c r="F11" s="198" t="s">
        <v>67</v>
      </c>
      <c r="G11" s="199">
        <v>15</v>
      </c>
      <c r="H11" s="191" t="s">
        <v>68</v>
      </c>
      <c r="I11" s="193">
        <f>E11*G11</f>
        <v>0</v>
      </c>
      <c r="J11" s="187"/>
      <c r="K11" s="188"/>
      <c r="L11" s="188"/>
      <c r="M11" s="23"/>
      <c r="N11" s="189"/>
      <c r="O11" s="190"/>
    </row>
    <row r="12" spans="1:15" ht="16.5" thickBot="1">
      <c r="A12" s="29"/>
      <c r="B12" s="29"/>
      <c r="C12" s="5"/>
      <c r="D12" s="3"/>
      <c r="E12" s="28"/>
      <c r="F12" s="21"/>
      <c r="G12" s="7"/>
      <c r="H12" s="52"/>
      <c r="I12" s="21"/>
      <c r="J12" s="15"/>
      <c r="K12" s="73"/>
      <c r="L12" s="73"/>
      <c r="M12" s="73"/>
      <c r="N12" s="73"/>
      <c r="O12" s="73"/>
    </row>
    <row r="13" spans="1:15" ht="16.5" customHeight="1" thickBot="1">
      <c r="A13" s="129" t="s">
        <v>57</v>
      </c>
      <c r="B13" s="130" t="s">
        <v>58</v>
      </c>
      <c r="C13" s="131" t="s">
        <v>9</v>
      </c>
      <c r="D13" s="132" t="s">
        <v>15</v>
      </c>
      <c r="E13" s="133" t="s">
        <v>10</v>
      </c>
      <c r="F13" s="134" t="s">
        <v>33</v>
      </c>
      <c r="G13" s="134" t="s">
        <v>32</v>
      </c>
      <c r="H13" s="134" t="s">
        <v>34</v>
      </c>
      <c r="I13" s="135" t="s">
        <v>11</v>
      </c>
      <c r="J13" s="16"/>
      <c r="K13" s="64"/>
      <c r="L13" s="64"/>
      <c r="M13" s="64"/>
      <c r="N13" s="134" t="s">
        <v>92</v>
      </c>
      <c r="O13" s="65"/>
    </row>
    <row r="14" spans="1:15" ht="18" customHeight="1" thickBot="1">
      <c r="A14" s="30">
        <v>1</v>
      </c>
      <c r="B14" s="75"/>
      <c r="C14" s="54"/>
      <c r="D14" s="55"/>
      <c r="E14" s="56">
        <v>36892</v>
      </c>
      <c r="F14" s="57"/>
      <c r="G14" s="58" t="s">
        <v>78</v>
      </c>
      <c r="H14" s="59" t="str">
        <f ca="1">IF(INDIRECT("E"&amp;ROW())="","",IF(INDIRECT("G"&amp;ROW())="",INDIRECT("Lists!L"&amp;($I$3-YEAR(INDIRECT("E"&amp;ROW())))),HLOOKUP(INDIRECT("G"&amp;ROW()),GradeAges,($I$3-YEAR(INDIRECT("E"&amp;ROW()))),FALSE)))</f>
        <v>17+</v>
      </c>
      <c r="I14" s="91"/>
      <c r="J14" s="17"/>
      <c r="K14" s="66"/>
      <c r="L14" s="66"/>
      <c r="M14" s="66"/>
      <c r="N14" s="89"/>
      <c r="O14" s="67"/>
    </row>
    <row r="15" spans="1:15" ht="18.75" customHeight="1" thickBot="1">
      <c r="A15" s="30">
        <v>2</v>
      </c>
      <c r="B15" s="75"/>
      <c r="C15" s="54"/>
      <c r="D15" s="60"/>
      <c r="E15" s="56"/>
      <c r="F15" s="57"/>
      <c r="G15" s="58"/>
      <c r="H15" s="59" t="str">
        <f ca="1">IF(INDIRECT("E"&amp;ROW())="","",IF(INDIRECT("G"&amp;ROW())="",INDIRECT("Lists!L"&amp;($I$3-YEAR(INDIRECT("E"&amp;ROW())))),HLOOKUP(INDIRECT("G"&amp;ROW()),GradeAges,($I$3-YEAR(INDIRECT("E"&amp;ROW()))),FALSE)))</f>
        <v/>
      </c>
      <c r="I15" s="91"/>
      <c r="J15" s="17"/>
      <c r="K15" s="66"/>
      <c r="L15" s="66"/>
      <c r="M15" s="66"/>
      <c r="N15" s="89"/>
      <c r="O15" s="67"/>
    </row>
    <row r="16" spans="1:15" ht="16.5" customHeight="1" thickBot="1">
      <c r="A16" s="306" t="s">
        <v>61</v>
      </c>
      <c r="B16" s="307"/>
      <c r="C16" s="304" t="s">
        <v>90</v>
      </c>
      <c r="D16" s="305"/>
      <c r="E16" s="137" t="s">
        <v>40</v>
      </c>
      <c r="F16" s="308"/>
      <c r="G16" s="303"/>
      <c r="H16" s="296" t="s">
        <v>23</v>
      </c>
      <c r="I16" s="297"/>
      <c r="J16" s="18"/>
      <c r="K16" s="66"/>
      <c r="L16" s="68"/>
      <c r="M16" s="68"/>
      <c r="N16" s="136" t="s">
        <v>91</v>
      </c>
      <c r="O16" s="67"/>
    </row>
    <row r="17" spans="1:15" ht="16.5" customHeight="1" thickBot="1">
      <c r="A17" s="298" t="str">
        <f>IF(H16="All Day","","2nd Judge:" )</f>
        <v/>
      </c>
      <c r="B17" s="299"/>
      <c r="C17" s="304"/>
      <c r="D17" s="305"/>
      <c r="E17" s="137" t="str">
        <f>IF(H16="All Day","","Level:" )</f>
        <v/>
      </c>
      <c r="F17" s="308"/>
      <c r="G17" s="303"/>
      <c r="H17" s="300" t="str">
        <f>IF(H16="All Day","",IF(H16="Morning","Afternoon","Morning"))</f>
        <v/>
      </c>
      <c r="I17" s="301"/>
      <c r="J17" s="19"/>
      <c r="K17" s="66"/>
      <c r="L17" s="68"/>
      <c r="M17" s="68"/>
      <c r="N17" s="90"/>
      <c r="O17" s="69"/>
    </row>
    <row r="18" spans="1:15" ht="16.5" thickBot="1">
      <c r="A18" s="31">
        <v>3</v>
      </c>
      <c r="B18" s="76"/>
      <c r="C18" s="54"/>
      <c r="D18" s="61"/>
      <c r="E18" s="56"/>
      <c r="F18" s="57"/>
      <c r="G18" s="58"/>
      <c r="H18" s="59" t="str">
        <f ca="1">IF(INDIRECT("E"&amp;ROW())="","",IF(INDIRECT("G"&amp;ROW())="",INDIRECT("Lists!L"&amp;($I$3-YEAR(INDIRECT("E"&amp;ROW())))),HLOOKUP(INDIRECT("G"&amp;ROW()),GradeAges,($I$3-YEAR(INDIRECT("E"&amp;ROW()))),FALSE)))</f>
        <v/>
      </c>
      <c r="I18" s="92"/>
      <c r="J18" s="17"/>
      <c r="K18" s="66"/>
      <c r="L18" s="66"/>
      <c r="M18" s="66"/>
      <c r="N18" s="89"/>
      <c r="O18" s="67"/>
    </row>
    <row r="19" spans="1:15" ht="16.5" thickBot="1">
      <c r="A19" s="10">
        <v>4</v>
      </c>
      <c r="B19" s="77"/>
      <c r="C19" s="54"/>
      <c r="D19" s="55"/>
      <c r="E19" s="56"/>
      <c r="F19" s="57"/>
      <c r="G19" s="58"/>
      <c r="H19" s="59" t="str">
        <f ca="1">IF(INDIRECT("E"&amp;ROW())="","",IF(INDIRECT("G"&amp;ROW())="",INDIRECT("Lists!L"&amp;($I$3-YEAR(INDIRECT("E"&amp;ROW())))),HLOOKUP(INDIRECT("G"&amp;ROW()),GradeAges,($I$3-YEAR(INDIRECT("E"&amp;ROW()))),FALSE)))</f>
        <v/>
      </c>
      <c r="I19" s="93"/>
      <c r="J19" s="18"/>
      <c r="K19" s="66"/>
      <c r="L19" s="66"/>
      <c r="M19" s="66"/>
      <c r="N19" s="89"/>
      <c r="O19" s="67"/>
    </row>
    <row r="20" spans="1:15" ht="16.5" thickBot="1">
      <c r="A20" s="30">
        <v>5</v>
      </c>
      <c r="B20" s="75"/>
      <c r="C20" s="54"/>
      <c r="D20" s="60"/>
      <c r="E20" s="56"/>
      <c r="F20" s="57"/>
      <c r="G20" s="58"/>
      <c r="H20" s="59" t="str">
        <f ca="1">IF(INDIRECT("E"&amp;ROW())="","",IF(INDIRECT("G"&amp;ROW())="",INDIRECT("Lists!L"&amp;($I$3-YEAR(INDIRECT("E"&amp;ROW())))),HLOOKUP(INDIRECT("G"&amp;ROW()),GradeAges,($I$3-YEAR(INDIRECT("E"&amp;ROW()))),FALSE)))</f>
        <v/>
      </c>
      <c r="I20" s="93"/>
      <c r="J20" s="18"/>
      <c r="K20" s="66"/>
      <c r="L20" s="66"/>
      <c r="M20" s="66"/>
      <c r="N20" s="89"/>
      <c r="O20" s="67"/>
    </row>
    <row r="21" spans="1:15" ht="16.5" thickBot="1">
      <c r="A21" s="30">
        <v>6</v>
      </c>
      <c r="B21" s="75"/>
      <c r="C21" s="54"/>
      <c r="D21" s="55"/>
      <c r="E21" s="56"/>
      <c r="F21" s="57"/>
      <c r="G21" s="58"/>
      <c r="H21" s="59" t="str">
        <f ca="1">IF(INDIRECT("E"&amp;ROW())="","",IF(INDIRECT("G"&amp;ROW())="",INDIRECT("Lists!L"&amp;($I$3-YEAR(INDIRECT("E"&amp;ROW())))),HLOOKUP(INDIRECT("G"&amp;ROW()),GradeAges,($I$3-YEAR(INDIRECT("E"&amp;ROW()))),FALSE)))</f>
        <v/>
      </c>
      <c r="I21" s="93"/>
      <c r="J21" s="18"/>
      <c r="K21" s="66"/>
      <c r="L21" s="66"/>
      <c r="M21" s="66"/>
      <c r="N21" s="89"/>
      <c r="O21" s="67"/>
    </row>
    <row r="22" spans="1:15" ht="16.5" customHeight="1" thickBot="1">
      <c r="A22" s="306" t="s">
        <v>62</v>
      </c>
      <c r="B22" s="310"/>
      <c r="C22" s="304" t="s">
        <v>89</v>
      </c>
      <c r="D22" s="305"/>
      <c r="E22" s="137" t="s">
        <v>39</v>
      </c>
      <c r="F22" s="308"/>
      <c r="G22" s="303"/>
      <c r="H22" s="302" t="s">
        <v>23</v>
      </c>
      <c r="I22" s="303"/>
      <c r="J22" s="18"/>
      <c r="K22" s="66"/>
      <c r="L22" s="66"/>
      <c r="M22" s="70"/>
      <c r="N22" s="89"/>
      <c r="O22" s="67"/>
    </row>
    <row r="23" spans="1:15" ht="16.5" customHeight="1" thickBot="1">
      <c r="A23" s="298" t="str">
        <f>IF(H22="All Day","","2nd Official:" )</f>
        <v/>
      </c>
      <c r="B23" s="309"/>
      <c r="C23" s="304"/>
      <c r="D23" s="305"/>
      <c r="E23" s="137" t="str">
        <f>IF(H22="All Day","","Job:" )</f>
        <v/>
      </c>
      <c r="F23" s="308"/>
      <c r="G23" s="303"/>
      <c r="H23" s="300" t="str">
        <f>IF(H22="All Day","",IF(H22="Morning","Afternoon","Morning"))</f>
        <v/>
      </c>
      <c r="I23" s="301"/>
      <c r="J23" s="19"/>
      <c r="K23" s="66"/>
      <c r="L23" s="66"/>
      <c r="M23" s="70"/>
      <c r="N23" s="89"/>
      <c r="O23" s="67"/>
    </row>
    <row r="24" spans="1:15" ht="16.5" thickBot="1">
      <c r="A24" s="30">
        <v>7</v>
      </c>
      <c r="B24" s="75"/>
      <c r="C24" s="54"/>
      <c r="D24" s="60"/>
      <c r="E24" s="56"/>
      <c r="F24" s="57"/>
      <c r="G24" s="58"/>
      <c r="H24" s="59" t="str">
        <f t="shared" ref="H24:H31" ca="1" si="0">IF(INDIRECT("E"&amp;ROW())="","",IF(INDIRECT("G"&amp;ROW())="",INDIRECT("Lists!L"&amp;($I$3-YEAR(INDIRECT("E"&amp;ROW())))),HLOOKUP(INDIRECT("G"&amp;ROW()),GradeAges,($I$3-YEAR(INDIRECT("E"&amp;ROW()))),FALSE)))</f>
        <v/>
      </c>
      <c r="I24" s="93"/>
      <c r="J24" s="18"/>
      <c r="K24" s="66"/>
      <c r="L24" s="66"/>
      <c r="M24" s="66"/>
      <c r="N24" s="89"/>
      <c r="O24" s="67"/>
    </row>
    <row r="25" spans="1:15" ht="16.5" thickBot="1">
      <c r="A25" s="30">
        <v>8</v>
      </c>
      <c r="B25" s="75"/>
      <c r="C25" s="54"/>
      <c r="D25" s="61"/>
      <c r="E25" s="56"/>
      <c r="F25" s="57"/>
      <c r="G25" s="58"/>
      <c r="H25" s="59" t="str">
        <f t="shared" ca="1" si="0"/>
        <v/>
      </c>
      <c r="I25" s="93"/>
      <c r="J25" s="18"/>
      <c r="K25" s="66"/>
      <c r="L25" s="66"/>
      <c r="M25" s="66"/>
      <c r="N25" s="89"/>
      <c r="O25" s="67"/>
    </row>
    <row r="26" spans="1:15" ht="16.5" thickBot="1">
      <c r="A26" s="31">
        <v>9</v>
      </c>
      <c r="B26" s="76"/>
      <c r="C26" s="54"/>
      <c r="D26" s="55"/>
      <c r="E26" s="56"/>
      <c r="F26" s="57"/>
      <c r="G26" s="58"/>
      <c r="H26" s="59" t="str">
        <f t="shared" ca="1" si="0"/>
        <v/>
      </c>
      <c r="I26" s="93"/>
      <c r="J26" s="18"/>
      <c r="K26" s="66"/>
      <c r="L26" s="66"/>
      <c r="M26" s="66"/>
      <c r="N26" s="89"/>
      <c r="O26" s="67"/>
    </row>
    <row r="27" spans="1:15" ht="16.5" thickBot="1">
      <c r="A27" s="10">
        <v>10</v>
      </c>
      <c r="B27" s="77"/>
      <c r="C27" s="54"/>
      <c r="D27" s="60"/>
      <c r="E27" s="56"/>
      <c r="F27" s="57"/>
      <c r="G27" s="58"/>
      <c r="H27" s="59" t="str">
        <f t="shared" ca="1" si="0"/>
        <v/>
      </c>
      <c r="I27" s="93"/>
      <c r="J27" s="18"/>
      <c r="K27" s="66"/>
      <c r="L27" s="66"/>
      <c r="M27" s="66"/>
      <c r="N27" s="89"/>
      <c r="O27" s="67"/>
    </row>
    <row r="28" spans="1:15" ht="16.5" customHeight="1" thickBot="1">
      <c r="A28" s="306" t="s">
        <v>61</v>
      </c>
      <c r="B28" s="307"/>
      <c r="C28" s="304" t="s">
        <v>90</v>
      </c>
      <c r="D28" s="305"/>
      <c r="E28" s="137" t="s">
        <v>40</v>
      </c>
      <c r="F28" s="308"/>
      <c r="G28" s="303"/>
      <c r="H28" s="296" t="s">
        <v>23</v>
      </c>
      <c r="I28" s="297"/>
      <c r="J28" s="18"/>
      <c r="K28" s="66"/>
      <c r="L28" s="68"/>
      <c r="M28" s="68"/>
      <c r="N28" s="136" t="s">
        <v>91</v>
      </c>
      <c r="O28" s="69"/>
    </row>
    <row r="29" spans="1:15" ht="16.5" customHeight="1" thickBot="1">
      <c r="A29" s="298" t="str">
        <f>IF(H28="All Day","","2nd Judge:" )</f>
        <v/>
      </c>
      <c r="B29" s="299"/>
      <c r="C29" s="304"/>
      <c r="D29" s="305"/>
      <c r="E29" s="137" t="str">
        <f>IF(H28="All Day","","Level:" )</f>
        <v/>
      </c>
      <c r="F29" s="308"/>
      <c r="G29" s="303"/>
      <c r="H29" s="300" t="str">
        <f>IF(H28="All Day","",IF(H28="Morning","Afternoon","Morning"))</f>
        <v/>
      </c>
      <c r="I29" s="301"/>
      <c r="J29" s="19"/>
      <c r="K29" s="66"/>
      <c r="L29" s="68"/>
      <c r="M29" s="68"/>
      <c r="N29" s="90"/>
      <c r="O29" s="69"/>
    </row>
    <row r="30" spans="1:15" ht="16.5" thickBot="1">
      <c r="A30" s="30">
        <v>11</v>
      </c>
      <c r="B30" s="75"/>
      <c r="C30" s="54"/>
      <c r="D30" s="55"/>
      <c r="E30" s="56"/>
      <c r="F30" s="57"/>
      <c r="G30" s="58"/>
      <c r="H30" s="59" t="str">
        <f t="shared" ca="1" si="0"/>
        <v/>
      </c>
      <c r="I30" s="93"/>
      <c r="J30" s="18"/>
      <c r="K30" s="66"/>
      <c r="L30" s="66"/>
      <c r="M30" s="66"/>
      <c r="N30" s="89"/>
      <c r="O30" s="67"/>
    </row>
    <row r="31" spans="1:15" ht="16.5" thickBot="1">
      <c r="A31" s="30">
        <v>12</v>
      </c>
      <c r="B31" s="78"/>
      <c r="C31" s="54"/>
      <c r="D31" s="60"/>
      <c r="E31" s="56"/>
      <c r="F31" s="57"/>
      <c r="G31" s="58"/>
      <c r="H31" s="59" t="str">
        <f t="shared" ca="1" si="0"/>
        <v/>
      </c>
      <c r="I31" s="93"/>
      <c r="J31" s="18"/>
      <c r="K31" s="66"/>
      <c r="L31" s="66"/>
      <c r="M31" s="66"/>
      <c r="N31" s="89"/>
      <c r="O31" s="67"/>
    </row>
    <row r="32" spans="1:15" ht="16.5" thickBot="1">
      <c r="A32" s="30">
        <v>13</v>
      </c>
      <c r="B32" s="79"/>
      <c r="C32" s="54"/>
      <c r="D32" s="61"/>
      <c r="E32" s="56"/>
      <c r="F32" s="57"/>
      <c r="G32" s="58"/>
      <c r="H32" s="59" t="str">
        <f t="shared" ref="H32:H39" ca="1" si="1">IF(INDIRECT("E"&amp;ROW())="","",IF(INDIRECT("G"&amp;ROW())="",INDIRECT("Lists!L"&amp;($I$3-YEAR(INDIRECT("E"&amp;ROW())))),HLOOKUP(INDIRECT("G"&amp;ROW()),GradeAges,($I$3-YEAR(INDIRECT("E"&amp;ROW()))),FALSE)))</f>
        <v/>
      </c>
      <c r="I32" s="93"/>
      <c r="J32" s="18"/>
      <c r="K32" s="66"/>
      <c r="L32" s="66"/>
      <c r="M32" s="66"/>
      <c r="N32" s="89"/>
      <c r="O32" s="67"/>
    </row>
    <row r="33" spans="1:15" ht="16.5" thickBot="1">
      <c r="A33" s="30">
        <v>14</v>
      </c>
      <c r="B33" s="78"/>
      <c r="C33" s="54"/>
      <c r="D33" s="55"/>
      <c r="E33" s="56"/>
      <c r="F33" s="57"/>
      <c r="G33" s="58"/>
      <c r="H33" s="59" t="str">
        <f t="shared" ca="1" si="1"/>
        <v/>
      </c>
      <c r="I33" s="93"/>
      <c r="J33" s="18"/>
      <c r="K33" s="66"/>
      <c r="L33" s="66"/>
      <c r="M33" s="66"/>
      <c r="N33" s="89"/>
      <c r="O33" s="67"/>
    </row>
    <row r="34" spans="1:15" ht="16.5" thickBot="1">
      <c r="A34" s="30">
        <v>15</v>
      </c>
      <c r="B34" s="79"/>
      <c r="C34" s="54"/>
      <c r="D34" s="60"/>
      <c r="E34" s="56"/>
      <c r="F34" s="57"/>
      <c r="G34" s="58"/>
      <c r="H34" s="59" t="str">
        <f t="shared" ca="1" si="1"/>
        <v/>
      </c>
      <c r="I34" s="93"/>
      <c r="J34" s="18"/>
      <c r="K34" s="66"/>
      <c r="L34" s="66"/>
      <c r="M34" s="66"/>
      <c r="N34" s="89"/>
      <c r="O34" s="67"/>
    </row>
    <row r="35" spans="1:15" ht="16.5" thickBot="1">
      <c r="A35" s="30">
        <v>16</v>
      </c>
      <c r="B35" s="79"/>
      <c r="C35" s="54"/>
      <c r="D35" s="55"/>
      <c r="E35" s="56"/>
      <c r="F35" s="57"/>
      <c r="G35" s="58"/>
      <c r="H35" s="59" t="str">
        <f t="shared" ca="1" si="1"/>
        <v/>
      </c>
      <c r="I35" s="93"/>
      <c r="J35" s="18"/>
      <c r="K35" s="66"/>
      <c r="L35" s="66"/>
      <c r="M35" s="66"/>
      <c r="N35" s="89"/>
      <c r="O35" s="67"/>
    </row>
    <row r="36" spans="1:15" ht="16.5" customHeight="1" thickBot="1">
      <c r="A36" s="306" t="s">
        <v>62</v>
      </c>
      <c r="B36" s="310"/>
      <c r="C36" s="304" t="s">
        <v>89</v>
      </c>
      <c r="D36" s="305"/>
      <c r="E36" s="137" t="s">
        <v>39</v>
      </c>
      <c r="F36" s="308"/>
      <c r="G36" s="303"/>
      <c r="H36" s="302" t="s">
        <v>23</v>
      </c>
      <c r="I36" s="303"/>
      <c r="J36" s="18"/>
      <c r="K36" s="66"/>
      <c r="L36" s="66"/>
      <c r="M36" s="70"/>
      <c r="N36" s="89"/>
      <c r="O36" s="67"/>
    </row>
    <row r="37" spans="1:15" ht="16.5" customHeight="1" thickBot="1">
      <c r="A37" s="298" t="str">
        <f>IF(H36="All Day","","2nd Official:" )</f>
        <v/>
      </c>
      <c r="B37" s="309"/>
      <c r="C37" s="304"/>
      <c r="D37" s="305"/>
      <c r="E37" s="137" t="str">
        <f>IF(H36="All Day","","Job:" )</f>
        <v/>
      </c>
      <c r="F37" s="308"/>
      <c r="G37" s="303"/>
      <c r="H37" s="300" t="str">
        <f>IF(H36="All Day","",IF(H36="Morning","Afternoon","Morning"))</f>
        <v/>
      </c>
      <c r="I37" s="301"/>
      <c r="J37" s="19"/>
      <c r="K37" s="66"/>
      <c r="L37" s="66"/>
      <c r="M37" s="70"/>
      <c r="N37" s="89"/>
      <c r="O37" s="67"/>
    </row>
    <row r="38" spans="1:15" ht="16.5" thickBot="1">
      <c r="A38" s="30">
        <v>17</v>
      </c>
      <c r="B38" s="79"/>
      <c r="C38" s="54"/>
      <c r="D38" s="60"/>
      <c r="E38" s="56"/>
      <c r="F38" s="57"/>
      <c r="G38" s="58"/>
      <c r="H38" s="59" t="str">
        <f t="shared" ca="1" si="1"/>
        <v/>
      </c>
      <c r="I38" s="93"/>
      <c r="J38" s="18"/>
      <c r="K38" s="66"/>
      <c r="L38" s="66"/>
      <c r="M38" s="66"/>
      <c r="N38" s="89"/>
      <c r="O38" s="67"/>
    </row>
    <row r="39" spans="1:15" ht="16.5" thickBot="1">
      <c r="A39" s="31">
        <v>18</v>
      </c>
      <c r="B39" s="80"/>
      <c r="C39" s="54"/>
      <c r="D39" s="61"/>
      <c r="E39" s="56"/>
      <c r="F39" s="57"/>
      <c r="G39" s="58"/>
      <c r="H39" s="59" t="str">
        <f t="shared" ca="1" si="1"/>
        <v/>
      </c>
      <c r="I39" s="93"/>
      <c r="J39" s="18"/>
      <c r="K39" s="66"/>
      <c r="L39" s="66"/>
      <c r="M39" s="66"/>
      <c r="N39" s="89"/>
      <c r="O39" s="67"/>
    </row>
    <row r="40" spans="1:15" ht="16.5" thickBot="1">
      <c r="A40" s="10">
        <v>19</v>
      </c>
      <c r="B40" s="78"/>
      <c r="C40" s="54"/>
      <c r="D40" s="55"/>
      <c r="E40" s="56"/>
      <c r="F40" s="57"/>
      <c r="G40" s="58"/>
      <c r="H40" s="59" t="str">
        <f t="shared" ref="H40:H47" ca="1" si="2">IF(INDIRECT("E"&amp;ROW())="","",IF(INDIRECT("G"&amp;ROW())="",INDIRECT("Lists!L"&amp;($I$3-YEAR(INDIRECT("E"&amp;ROW())))),HLOOKUP(INDIRECT("G"&amp;ROW()),GradeAges,($I$3-YEAR(INDIRECT("E"&amp;ROW()))),FALSE)))</f>
        <v/>
      </c>
      <c r="I40" s="93"/>
      <c r="J40" s="18"/>
      <c r="K40" s="66"/>
      <c r="L40" s="66"/>
      <c r="M40" s="66"/>
      <c r="N40" s="89"/>
      <c r="O40" s="67"/>
    </row>
    <row r="41" spans="1:15" ht="16.5" thickBot="1">
      <c r="A41" s="30">
        <v>20</v>
      </c>
      <c r="B41" s="79"/>
      <c r="C41" s="54"/>
      <c r="D41" s="60"/>
      <c r="E41" s="56"/>
      <c r="F41" s="57"/>
      <c r="G41" s="58"/>
      <c r="H41" s="59" t="str">
        <f t="shared" ca="1" si="2"/>
        <v/>
      </c>
      <c r="I41" s="93"/>
      <c r="J41" s="18"/>
      <c r="K41" s="66"/>
      <c r="L41" s="66"/>
      <c r="M41" s="66"/>
      <c r="N41" s="89"/>
      <c r="O41" s="67"/>
    </row>
    <row r="42" spans="1:15" ht="16.5" thickBot="1">
      <c r="A42" s="30">
        <v>21</v>
      </c>
      <c r="B42" s="78"/>
      <c r="C42" s="54"/>
      <c r="D42" s="55"/>
      <c r="E42" s="56"/>
      <c r="F42" s="57"/>
      <c r="G42" s="58"/>
      <c r="H42" s="59" t="str">
        <f t="shared" ca="1" si="2"/>
        <v/>
      </c>
      <c r="I42" s="93"/>
      <c r="J42" s="18"/>
      <c r="K42" s="66"/>
      <c r="L42" s="66"/>
      <c r="M42" s="66"/>
      <c r="N42" s="89"/>
      <c r="O42" s="67"/>
    </row>
    <row r="43" spans="1:15" ht="16.5" thickBot="1">
      <c r="A43" s="30">
        <v>22</v>
      </c>
      <c r="B43" s="79"/>
      <c r="C43" s="54"/>
      <c r="D43" s="60"/>
      <c r="E43" s="56"/>
      <c r="F43" s="57"/>
      <c r="G43" s="58"/>
      <c r="H43" s="59" t="str">
        <f t="shared" ca="1" si="2"/>
        <v/>
      </c>
      <c r="I43" s="93"/>
      <c r="J43" s="18"/>
      <c r="K43" s="66"/>
      <c r="L43" s="66"/>
      <c r="M43" s="66"/>
      <c r="N43" s="89"/>
      <c r="O43" s="67"/>
    </row>
    <row r="44" spans="1:15" ht="16.5" thickBot="1">
      <c r="A44" s="30">
        <v>23</v>
      </c>
      <c r="B44" s="79"/>
      <c r="C44" s="54"/>
      <c r="D44" s="61"/>
      <c r="E44" s="56"/>
      <c r="F44" s="57"/>
      <c r="G44" s="58"/>
      <c r="H44" s="59" t="str">
        <f t="shared" ca="1" si="2"/>
        <v/>
      </c>
      <c r="I44" s="93"/>
      <c r="J44" s="18"/>
      <c r="K44" s="66"/>
      <c r="L44" s="66"/>
      <c r="M44" s="66"/>
      <c r="N44" s="89"/>
      <c r="O44" s="67"/>
    </row>
    <row r="45" spans="1:15" ht="16.5" customHeight="1" thickBot="1">
      <c r="A45" s="306" t="s">
        <v>61</v>
      </c>
      <c r="B45" s="310"/>
      <c r="C45" s="304" t="s">
        <v>90</v>
      </c>
      <c r="D45" s="305"/>
      <c r="E45" s="137" t="s">
        <v>40</v>
      </c>
      <c r="F45" s="308"/>
      <c r="G45" s="303"/>
      <c r="H45" s="302" t="s">
        <v>23</v>
      </c>
      <c r="I45" s="303"/>
      <c r="J45" s="18"/>
      <c r="K45" s="66"/>
      <c r="L45" s="66"/>
      <c r="M45" s="70"/>
      <c r="N45" s="136" t="s">
        <v>91</v>
      </c>
      <c r="O45" s="67"/>
    </row>
    <row r="46" spans="1:15" ht="16.5" customHeight="1" thickBot="1">
      <c r="A46" s="298" t="str">
        <f>IF(H45="All Day","","2nd Official:" )</f>
        <v/>
      </c>
      <c r="B46" s="309"/>
      <c r="C46" s="304"/>
      <c r="D46" s="305"/>
      <c r="E46" s="137" t="str">
        <f>IF(H45="All Day","","Job:" )</f>
        <v/>
      </c>
      <c r="F46" s="308"/>
      <c r="G46" s="303"/>
      <c r="H46" s="300" t="str">
        <f>IF(H45="All Day","",IF(H45="Morning","Afternoon","Morning"))</f>
        <v/>
      </c>
      <c r="I46" s="301"/>
      <c r="J46" s="19"/>
      <c r="K46" s="66"/>
      <c r="L46" s="66"/>
      <c r="M46" s="70"/>
      <c r="N46" s="89"/>
      <c r="O46" s="67"/>
    </row>
    <row r="47" spans="1:15" ht="16.5" thickBot="1">
      <c r="A47" s="30">
        <v>24</v>
      </c>
      <c r="B47" s="79"/>
      <c r="C47" s="54"/>
      <c r="D47" s="55"/>
      <c r="E47" s="56"/>
      <c r="F47" s="57"/>
      <c r="G47" s="58"/>
      <c r="H47" s="59" t="str">
        <f t="shared" ca="1" si="2"/>
        <v/>
      </c>
      <c r="I47" s="93"/>
      <c r="J47" s="18"/>
      <c r="K47" s="66"/>
      <c r="L47" s="66"/>
      <c r="M47" s="66"/>
      <c r="N47" s="89"/>
      <c r="O47" s="67"/>
    </row>
    <row r="48" spans="1:15" ht="16.5" thickBot="1">
      <c r="A48" s="30">
        <v>25</v>
      </c>
      <c r="B48" s="79"/>
      <c r="C48" s="54"/>
      <c r="D48" s="60"/>
      <c r="E48" s="56"/>
      <c r="F48" s="57"/>
      <c r="G48" s="58"/>
      <c r="H48" s="59" t="str">
        <f t="shared" ref="H48:H54" ca="1" si="3">IF(INDIRECT("E"&amp;ROW())="","",IF(INDIRECT("G"&amp;ROW())="",INDIRECT("Lists!L"&amp;($I$3-YEAR(INDIRECT("E"&amp;ROW())))),HLOOKUP(INDIRECT("G"&amp;ROW()),GradeAges,($I$3-YEAR(INDIRECT("E"&amp;ROW()))),FALSE)))</f>
        <v/>
      </c>
      <c r="I48" s="93"/>
      <c r="J48" s="18"/>
      <c r="K48" s="66"/>
      <c r="L48" s="66"/>
      <c r="M48" s="66"/>
      <c r="N48" s="89"/>
      <c r="O48" s="67"/>
    </row>
    <row r="49" spans="1:15" ht="16.5" thickBot="1">
      <c r="A49" s="30">
        <v>26</v>
      </c>
      <c r="B49" s="79"/>
      <c r="C49" s="63"/>
      <c r="D49" s="60"/>
      <c r="E49" s="56"/>
      <c r="F49" s="57"/>
      <c r="G49" s="58"/>
      <c r="H49" s="59" t="str">
        <f t="shared" ca="1" si="3"/>
        <v/>
      </c>
      <c r="I49" s="93"/>
      <c r="J49" s="18"/>
      <c r="K49" s="66"/>
      <c r="L49" s="66"/>
      <c r="M49" s="66"/>
      <c r="N49" s="89"/>
      <c r="O49" s="67"/>
    </row>
    <row r="50" spans="1:15" ht="16.5" thickBot="1">
      <c r="A50" s="31">
        <v>27</v>
      </c>
      <c r="B50" s="80"/>
      <c r="C50" s="63"/>
      <c r="D50" s="62"/>
      <c r="E50" s="56"/>
      <c r="F50" s="57"/>
      <c r="G50" s="58"/>
      <c r="H50" s="59" t="str">
        <f t="shared" ca="1" si="3"/>
        <v/>
      </c>
      <c r="I50" s="93"/>
      <c r="J50" s="18"/>
      <c r="K50" s="66"/>
      <c r="L50" s="66"/>
      <c r="M50" s="66"/>
      <c r="N50" s="89"/>
      <c r="O50" s="67"/>
    </row>
    <row r="51" spans="1:15" ht="16.5" thickBot="1">
      <c r="A51" s="10">
        <v>28</v>
      </c>
      <c r="B51" s="78"/>
      <c r="C51" s="63"/>
      <c r="D51" s="55"/>
      <c r="E51" s="56"/>
      <c r="F51" s="57"/>
      <c r="G51" s="58"/>
      <c r="H51" s="59" t="str">
        <f t="shared" ca="1" si="3"/>
        <v/>
      </c>
      <c r="I51" s="93"/>
      <c r="J51" s="18"/>
      <c r="K51" s="66"/>
      <c r="L51" s="66"/>
      <c r="M51" s="66"/>
      <c r="N51" s="89"/>
      <c r="O51" s="67"/>
    </row>
    <row r="52" spans="1:15" ht="16.5" thickBot="1">
      <c r="A52" s="30">
        <v>29</v>
      </c>
      <c r="B52" s="78"/>
      <c r="C52" s="63"/>
      <c r="D52" s="60"/>
      <c r="E52" s="56"/>
      <c r="F52" s="57"/>
      <c r="G52" s="58"/>
      <c r="H52" s="59" t="str">
        <f t="shared" ca="1" si="3"/>
        <v/>
      </c>
      <c r="I52" s="93"/>
      <c r="J52" s="18"/>
      <c r="K52" s="66"/>
      <c r="L52" s="66"/>
      <c r="M52" s="66"/>
      <c r="N52" s="89"/>
      <c r="O52" s="67"/>
    </row>
    <row r="53" spans="1:15" ht="16.5" thickBot="1">
      <c r="A53" s="30">
        <f>A52+1</f>
        <v>30</v>
      </c>
      <c r="B53" s="79"/>
      <c r="C53" s="63"/>
      <c r="D53" s="60"/>
      <c r="E53" s="56"/>
      <c r="F53" s="57"/>
      <c r="G53" s="58"/>
      <c r="H53" s="59" t="str">
        <f t="shared" ca="1" si="3"/>
        <v/>
      </c>
      <c r="I53" s="93"/>
      <c r="J53" s="18"/>
      <c r="K53" s="66"/>
      <c r="L53" s="66"/>
      <c r="M53" s="66"/>
      <c r="N53" s="89"/>
      <c r="O53" s="67"/>
    </row>
    <row r="54" spans="1:15" ht="16.5" thickBot="1">
      <c r="A54" s="30">
        <f t="shared" ref="A54:A121" si="4">A53+1</f>
        <v>31</v>
      </c>
      <c r="B54" s="79"/>
      <c r="C54" s="63"/>
      <c r="D54" s="60"/>
      <c r="E54" s="56"/>
      <c r="F54" s="57"/>
      <c r="G54" s="58"/>
      <c r="H54" s="59" t="str">
        <f t="shared" ca="1" si="3"/>
        <v/>
      </c>
      <c r="I54" s="93"/>
      <c r="J54" s="18"/>
      <c r="K54" s="66"/>
      <c r="L54" s="66"/>
      <c r="M54" s="66"/>
      <c r="N54" s="89"/>
      <c r="O54" s="67"/>
    </row>
    <row r="55" spans="1:15" ht="16.5" customHeight="1" thickBot="1">
      <c r="A55" s="306" t="s">
        <v>61</v>
      </c>
      <c r="B55" s="307"/>
      <c r="C55" s="304" t="s">
        <v>90</v>
      </c>
      <c r="D55" s="305"/>
      <c r="E55" s="137" t="s">
        <v>40</v>
      </c>
      <c r="F55" s="308"/>
      <c r="G55" s="303"/>
      <c r="H55" s="296" t="s">
        <v>23</v>
      </c>
      <c r="I55" s="297"/>
      <c r="J55" s="18"/>
      <c r="K55" s="66"/>
      <c r="L55" s="68"/>
      <c r="M55" s="68"/>
      <c r="N55" s="136" t="s">
        <v>91</v>
      </c>
      <c r="O55" s="69"/>
    </row>
    <row r="56" spans="1:15" ht="16.5" customHeight="1" thickBot="1">
      <c r="A56" s="298" t="str">
        <f>IF(H55="All Day","","2nd Judge:" )</f>
        <v/>
      </c>
      <c r="B56" s="299"/>
      <c r="C56" s="304"/>
      <c r="D56" s="305"/>
      <c r="E56" s="137" t="str">
        <f>IF(H55="All Day","","Level:" )</f>
        <v/>
      </c>
      <c r="F56" s="308"/>
      <c r="G56" s="303"/>
      <c r="H56" s="300" t="str">
        <f>IF(H55="All Day","",IF(H55="Morning","Afternoon","Morning"))</f>
        <v/>
      </c>
      <c r="I56" s="301"/>
      <c r="J56" s="19"/>
      <c r="K56" s="66"/>
      <c r="L56" s="68"/>
      <c r="M56" s="68"/>
      <c r="N56" s="90"/>
      <c r="O56" s="69"/>
    </row>
    <row r="57" spans="1:15" ht="16.5" thickBot="1">
      <c r="A57" s="30">
        <f>A54+1</f>
        <v>32</v>
      </c>
      <c r="B57" s="79"/>
      <c r="C57" s="63"/>
      <c r="D57" s="60"/>
      <c r="E57" s="56"/>
      <c r="F57" s="57"/>
      <c r="G57" s="58"/>
      <c r="H57" s="59" t="str">
        <f t="shared" ref="H57:H64" ca="1" si="5">IF(INDIRECT("E"&amp;ROW())="","",IF(INDIRECT("G"&amp;ROW())="",INDIRECT("Lists!L"&amp;($I$3-YEAR(INDIRECT("E"&amp;ROW())))),HLOOKUP(INDIRECT("G"&amp;ROW()),GradeAges,($I$3-YEAR(INDIRECT("E"&amp;ROW()))),FALSE)))</f>
        <v/>
      </c>
      <c r="I57" s="93"/>
      <c r="J57" s="18"/>
      <c r="K57" s="66"/>
      <c r="L57" s="66"/>
      <c r="M57" s="66"/>
      <c r="N57" s="89"/>
      <c r="O57" s="67"/>
    </row>
    <row r="58" spans="1:15" ht="16.5" thickBot="1">
      <c r="A58" s="30">
        <f>A57+1</f>
        <v>33</v>
      </c>
      <c r="B58" s="79"/>
      <c r="C58" s="63"/>
      <c r="D58" s="60"/>
      <c r="E58" s="56"/>
      <c r="F58" s="57"/>
      <c r="G58" s="58"/>
      <c r="H58" s="59" t="str">
        <f t="shared" ca="1" si="5"/>
        <v/>
      </c>
      <c r="I58" s="93"/>
      <c r="J58" s="18"/>
      <c r="K58" s="66"/>
      <c r="L58" s="66"/>
      <c r="M58" s="66"/>
      <c r="N58" s="89"/>
      <c r="O58" s="67"/>
    </row>
    <row r="59" spans="1:15" ht="16.5" thickBot="1">
      <c r="A59" s="30">
        <f>A58+1</f>
        <v>34</v>
      </c>
      <c r="B59" s="79"/>
      <c r="C59" s="63"/>
      <c r="D59" s="60"/>
      <c r="E59" s="56"/>
      <c r="F59" s="57"/>
      <c r="G59" s="58"/>
      <c r="H59" s="59" t="str">
        <f t="shared" ca="1" si="5"/>
        <v/>
      </c>
      <c r="I59" s="93"/>
      <c r="J59" s="18"/>
      <c r="K59" s="66"/>
      <c r="L59" s="66"/>
      <c r="M59" s="66"/>
      <c r="N59" s="89"/>
      <c r="O59" s="67"/>
    </row>
    <row r="60" spans="1:15" ht="16.5" thickBot="1">
      <c r="A60" s="30">
        <f>A59+1</f>
        <v>35</v>
      </c>
      <c r="B60" s="79"/>
      <c r="C60" s="63"/>
      <c r="D60" s="60"/>
      <c r="E60" s="56"/>
      <c r="F60" s="57"/>
      <c r="G60" s="58"/>
      <c r="H60" s="59" t="str">
        <f t="shared" ca="1" si="5"/>
        <v/>
      </c>
      <c r="I60" s="93"/>
      <c r="J60" s="18"/>
      <c r="K60" s="66"/>
      <c r="L60" s="66"/>
      <c r="M60" s="66"/>
      <c r="N60" s="89"/>
      <c r="O60" s="67"/>
    </row>
    <row r="61" spans="1:15" ht="16.5" thickBot="1">
      <c r="A61" s="30">
        <f>A60+1</f>
        <v>36</v>
      </c>
      <c r="B61" s="79"/>
      <c r="C61" s="63"/>
      <c r="D61" s="60"/>
      <c r="E61" s="56"/>
      <c r="F61" s="57"/>
      <c r="G61" s="58"/>
      <c r="H61" s="59" t="str">
        <f t="shared" ca="1" si="5"/>
        <v/>
      </c>
      <c r="I61" s="93"/>
      <c r="J61" s="18"/>
      <c r="K61" s="66"/>
      <c r="L61" s="66"/>
      <c r="M61" s="66"/>
      <c r="N61" s="89"/>
      <c r="O61" s="67"/>
    </row>
    <row r="62" spans="1:15" ht="16.5" thickBot="1">
      <c r="A62" s="30">
        <f>A61+1</f>
        <v>37</v>
      </c>
      <c r="B62" s="79"/>
      <c r="C62" s="63"/>
      <c r="D62" s="60"/>
      <c r="E62" s="56"/>
      <c r="F62" s="57"/>
      <c r="G62" s="58"/>
      <c r="H62" s="59" t="str">
        <f t="shared" ca="1" si="5"/>
        <v/>
      </c>
      <c r="I62" s="93"/>
      <c r="J62" s="18"/>
      <c r="K62" s="66"/>
      <c r="L62" s="66"/>
      <c r="M62" s="66"/>
      <c r="N62" s="89"/>
      <c r="O62" s="67"/>
    </row>
    <row r="63" spans="1:15" ht="16.5" thickBot="1">
      <c r="A63" s="30">
        <f t="shared" si="4"/>
        <v>38</v>
      </c>
      <c r="B63" s="79"/>
      <c r="C63" s="63"/>
      <c r="D63" s="60"/>
      <c r="E63" s="56"/>
      <c r="F63" s="57"/>
      <c r="G63" s="58"/>
      <c r="H63" s="59" t="str">
        <f t="shared" ca="1" si="5"/>
        <v/>
      </c>
      <c r="I63" s="93"/>
      <c r="J63" s="18"/>
      <c r="K63" s="66"/>
      <c r="L63" s="66"/>
      <c r="M63" s="66"/>
      <c r="N63" s="89"/>
      <c r="O63" s="67"/>
    </row>
    <row r="64" spans="1:15" ht="16.5" thickBot="1">
      <c r="A64" s="30">
        <f t="shared" si="4"/>
        <v>39</v>
      </c>
      <c r="B64" s="79"/>
      <c r="C64" s="63"/>
      <c r="D64" s="60"/>
      <c r="E64" s="56"/>
      <c r="F64" s="57"/>
      <c r="G64" s="58"/>
      <c r="H64" s="59" t="str">
        <f t="shared" ca="1" si="5"/>
        <v/>
      </c>
      <c r="I64" s="93"/>
      <c r="J64" s="18"/>
      <c r="K64" s="66"/>
      <c r="L64" s="66"/>
      <c r="M64" s="66"/>
      <c r="N64" s="89"/>
      <c r="O64" s="67"/>
    </row>
    <row r="65" spans="1:15" ht="16.5" customHeight="1" thickBot="1">
      <c r="A65" s="306" t="s">
        <v>62</v>
      </c>
      <c r="B65" s="310"/>
      <c r="C65" s="304" t="s">
        <v>89</v>
      </c>
      <c r="D65" s="305"/>
      <c r="E65" s="137" t="s">
        <v>39</v>
      </c>
      <c r="F65" s="308"/>
      <c r="G65" s="303"/>
      <c r="H65" s="302" t="s">
        <v>23</v>
      </c>
      <c r="I65" s="303"/>
      <c r="J65" s="18"/>
      <c r="K65" s="66"/>
      <c r="L65" s="66"/>
      <c r="M65" s="70"/>
      <c r="N65" s="89"/>
      <c r="O65" s="67"/>
    </row>
    <row r="66" spans="1:15" ht="16.5" customHeight="1" thickBot="1">
      <c r="A66" s="298" t="str">
        <f>IF(H65="All Day","","2nd Official:" )</f>
        <v/>
      </c>
      <c r="B66" s="309"/>
      <c r="C66" s="304"/>
      <c r="D66" s="305"/>
      <c r="E66" s="137" t="str">
        <f>IF(H65="All Day","","Job:" )</f>
        <v/>
      </c>
      <c r="F66" s="308"/>
      <c r="G66" s="303"/>
      <c r="H66" s="300" t="str">
        <f>IF(H65="All Day","",IF(H65="Morning","Afternoon","Morning"))</f>
        <v/>
      </c>
      <c r="I66" s="301"/>
      <c r="J66" s="19"/>
      <c r="K66" s="66"/>
      <c r="L66" s="66"/>
      <c r="M66" s="70"/>
      <c r="N66" s="89"/>
      <c r="O66" s="67"/>
    </row>
    <row r="67" spans="1:15" ht="16.5" thickBot="1">
      <c r="A67" s="30">
        <f>A64+1</f>
        <v>40</v>
      </c>
      <c r="B67" s="79"/>
      <c r="C67" s="63"/>
      <c r="D67" s="60"/>
      <c r="E67" s="56"/>
      <c r="F67" s="57"/>
      <c r="G67" s="58"/>
      <c r="H67" s="59" t="str">
        <f t="shared" ref="H67:H76" ca="1" si="6">IF(INDIRECT("E"&amp;ROW())="","",IF(INDIRECT("G"&amp;ROW())="",INDIRECT("Lists!L"&amp;($I$3-YEAR(INDIRECT("E"&amp;ROW())))),HLOOKUP(INDIRECT("G"&amp;ROW()),GradeAges,($I$3-YEAR(INDIRECT("E"&amp;ROW()))),FALSE)))</f>
        <v/>
      </c>
      <c r="I67" s="93"/>
      <c r="J67" s="18"/>
      <c r="K67" s="66"/>
      <c r="L67" s="66"/>
      <c r="M67" s="66"/>
      <c r="N67" s="89"/>
      <c r="O67" s="67"/>
    </row>
    <row r="68" spans="1:15" ht="16.5" thickBot="1">
      <c r="A68" s="30">
        <f>A67+1</f>
        <v>41</v>
      </c>
      <c r="B68" s="79"/>
      <c r="C68" s="63"/>
      <c r="D68" s="60"/>
      <c r="E68" s="56"/>
      <c r="F68" s="57"/>
      <c r="G68" s="58"/>
      <c r="H68" s="59" t="str">
        <f t="shared" ca="1" si="6"/>
        <v/>
      </c>
      <c r="I68" s="93"/>
      <c r="J68" s="18"/>
      <c r="K68" s="66"/>
      <c r="L68" s="66"/>
      <c r="M68" s="66"/>
      <c r="N68" s="89"/>
      <c r="O68" s="67"/>
    </row>
    <row r="69" spans="1:15" ht="16.5" thickBot="1">
      <c r="A69" s="30">
        <f t="shared" ref="A69:A74" si="7">A68+1</f>
        <v>42</v>
      </c>
      <c r="B69" s="79"/>
      <c r="C69" s="63"/>
      <c r="D69" s="60"/>
      <c r="E69" s="56"/>
      <c r="F69" s="57"/>
      <c r="G69" s="58"/>
      <c r="H69" s="59" t="str">
        <f t="shared" ca="1" si="6"/>
        <v/>
      </c>
      <c r="I69" s="93"/>
      <c r="J69" s="18"/>
      <c r="K69" s="66"/>
      <c r="L69" s="66"/>
      <c r="M69" s="66"/>
      <c r="N69" s="89"/>
      <c r="O69" s="67"/>
    </row>
    <row r="70" spans="1:15" ht="16.5" thickBot="1">
      <c r="A70" s="30">
        <f t="shared" si="7"/>
        <v>43</v>
      </c>
      <c r="B70" s="79"/>
      <c r="C70" s="63"/>
      <c r="D70" s="60"/>
      <c r="E70" s="56"/>
      <c r="F70" s="57"/>
      <c r="G70" s="58"/>
      <c r="H70" s="59" t="str">
        <f t="shared" ca="1" si="6"/>
        <v/>
      </c>
      <c r="I70" s="93"/>
      <c r="J70" s="18"/>
      <c r="K70" s="66"/>
      <c r="L70" s="66"/>
      <c r="M70" s="66"/>
      <c r="N70" s="89"/>
      <c r="O70" s="67"/>
    </row>
    <row r="71" spans="1:15" ht="16.5" thickBot="1">
      <c r="A71" s="30">
        <f t="shared" si="7"/>
        <v>44</v>
      </c>
      <c r="B71" s="79"/>
      <c r="C71" s="63"/>
      <c r="D71" s="60"/>
      <c r="E71" s="56"/>
      <c r="F71" s="57"/>
      <c r="G71" s="58"/>
      <c r="H71" s="59" t="str">
        <f t="shared" ca="1" si="6"/>
        <v/>
      </c>
      <c r="I71" s="93"/>
      <c r="J71" s="18"/>
      <c r="K71" s="66"/>
      <c r="L71" s="66"/>
      <c r="M71" s="66"/>
      <c r="N71" s="89"/>
      <c r="O71" s="67"/>
    </row>
    <row r="72" spans="1:15" ht="16.5" thickBot="1">
      <c r="A72" s="30">
        <f t="shared" si="7"/>
        <v>45</v>
      </c>
      <c r="B72" s="79"/>
      <c r="C72" s="63"/>
      <c r="D72" s="60"/>
      <c r="E72" s="56"/>
      <c r="F72" s="57"/>
      <c r="G72" s="58"/>
      <c r="H72" s="59" t="str">
        <f t="shared" ca="1" si="6"/>
        <v/>
      </c>
      <c r="I72" s="93"/>
      <c r="J72" s="18"/>
      <c r="K72" s="66"/>
      <c r="L72" s="66"/>
      <c r="M72" s="66"/>
      <c r="N72" s="89"/>
      <c r="O72" s="67"/>
    </row>
    <row r="73" spans="1:15" ht="16.5" thickBot="1">
      <c r="A73" s="30">
        <f t="shared" si="7"/>
        <v>46</v>
      </c>
      <c r="B73" s="79"/>
      <c r="C73" s="63"/>
      <c r="D73" s="60"/>
      <c r="E73" s="56"/>
      <c r="F73" s="57"/>
      <c r="G73" s="58"/>
      <c r="H73" s="59" t="str">
        <f t="shared" ca="1" si="6"/>
        <v/>
      </c>
      <c r="I73" s="93"/>
      <c r="J73" s="18"/>
      <c r="K73" s="66"/>
      <c r="L73" s="66"/>
      <c r="M73" s="66"/>
      <c r="N73" s="89"/>
      <c r="O73" s="67"/>
    </row>
    <row r="74" spans="1:15" ht="16.5" thickBot="1">
      <c r="A74" s="30">
        <f t="shared" si="7"/>
        <v>47</v>
      </c>
      <c r="B74" s="79"/>
      <c r="C74" s="63"/>
      <c r="D74" s="60"/>
      <c r="E74" s="56"/>
      <c r="F74" s="57"/>
      <c r="G74" s="58"/>
      <c r="H74" s="59" t="str">
        <f t="shared" ca="1" si="6"/>
        <v/>
      </c>
      <c r="I74" s="93"/>
      <c r="J74" s="18"/>
      <c r="K74" s="66"/>
      <c r="L74" s="66"/>
      <c r="M74" s="66"/>
      <c r="N74" s="89"/>
      <c r="O74" s="67"/>
    </row>
    <row r="75" spans="1:15" ht="16.5" thickBot="1">
      <c r="A75" s="30">
        <f t="shared" si="4"/>
        <v>48</v>
      </c>
      <c r="B75" s="79"/>
      <c r="C75" s="63"/>
      <c r="D75" s="60"/>
      <c r="E75" s="56"/>
      <c r="F75" s="57"/>
      <c r="G75" s="58"/>
      <c r="H75" s="59" t="str">
        <f t="shared" ca="1" si="6"/>
        <v/>
      </c>
      <c r="I75" s="93"/>
      <c r="J75" s="18"/>
      <c r="K75" s="66"/>
      <c r="L75" s="66"/>
      <c r="M75" s="66"/>
      <c r="N75" s="89"/>
      <c r="O75" s="67"/>
    </row>
    <row r="76" spans="1:15" ht="16.5" thickBot="1">
      <c r="A76" s="30">
        <f t="shared" si="4"/>
        <v>49</v>
      </c>
      <c r="B76" s="79"/>
      <c r="C76" s="63"/>
      <c r="D76" s="60"/>
      <c r="E76" s="56"/>
      <c r="F76" s="57"/>
      <c r="G76" s="58"/>
      <c r="H76" s="59" t="str">
        <f t="shared" ca="1" si="6"/>
        <v/>
      </c>
      <c r="I76" s="93"/>
      <c r="J76" s="18"/>
      <c r="K76" s="66"/>
      <c r="L76" s="66"/>
      <c r="M76" s="66"/>
      <c r="N76" s="89"/>
      <c r="O76" s="67"/>
    </row>
    <row r="77" spans="1:15" ht="16.5" customHeight="1" thickBot="1">
      <c r="A77" s="306" t="s">
        <v>61</v>
      </c>
      <c r="B77" s="307"/>
      <c r="C77" s="304" t="s">
        <v>90</v>
      </c>
      <c r="D77" s="305"/>
      <c r="E77" s="137" t="s">
        <v>40</v>
      </c>
      <c r="F77" s="308"/>
      <c r="G77" s="303"/>
      <c r="H77" s="296" t="s">
        <v>23</v>
      </c>
      <c r="I77" s="297"/>
      <c r="J77" s="18"/>
      <c r="K77" s="66"/>
      <c r="L77" s="68"/>
      <c r="M77" s="68"/>
      <c r="N77" s="136" t="s">
        <v>91</v>
      </c>
      <c r="O77" s="69"/>
    </row>
    <row r="78" spans="1:15" ht="16.5" customHeight="1" thickBot="1">
      <c r="A78" s="298" t="str">
        <f>IF(H77="All Day","","2nd Judge:" )</f>
        <v/>
      </c>
      <c r="B78" s="299"/>
      <c r="C78" s="304"/>
      <c r="D78" s="305"/>
      <c r="E78" s="137" t="str">
        <f>IF(H77="All Day","","Level:" )</f>
        <v/>
      </c>
      <c r="F78" s="308"/>
      <c r="G78" s="303"/>
      <c r="H78" s="300" t="str">
        <f>IF(H77="All Day","",IF(H77="Morning","Afternoon","Morning"))</f>
        <v/>
      </c>
      <c r="I78" s="301"/>
      <c r="J78" s="19"/>
      <c r="K78" s="66"/>
      <c r="L78" s="68"/>
      <c r="M78" s="68"/>
      <c r="N78" s="90"/>
      <c r="O78" s="69"/>
    </row>
    <row r="79" spans="1:15" ht="16.5" thickBot="1">
      <c r="A79" s="30">
        <f>A76+1</f>
        <v>50</v>
      </c>
      <c r="B79" s="79"/>
      <c r="C79" s="63"/>
      <c r="D79" s="60"/>
      <c r="E79" s="56"/>
      <c r="F79" s="57"/>
      <c r="G79" s="58"/>
      <c r="H79" s="59" t="str">
        <f t="shared" ref="H79:H121" ca="1" si="8">IF(INDIRECT("E"&amp;ROW())="","",IF(INDIRECT("G"&amp;ROW())="",INDIRECT("Lists!L"&amp;($I$3-YEAR(INDIRECT("E"&amp;ROW())))),HLOOKUP(INDIRECT("G"&amp;ROW()),GradeAges,($I$3-YEAR(INDIRECT("E"&amp;ROW()))),FALSE)))</f>
        <v/>
      </c>
      <c r="I79" s="93"/>
      <c r="J79" s="18"/>
      <c r="K79" s="66"/>
      <c r="L79" s="66"/>
      <c r="M79" s="66"/>
      <c r="N79" s="89"/>
      <c r="O79" s="67"/>
    </row>
    <row r="80" spans="1:15" ht="16.5" thickBot="1">
      <c r="A80" s="30">
        <f>A79+1</f>
        <v>51</v>
      </c>
      <c r="B80" s="79"/>
      <c r="C80" s="63"/>
      <c r="D80" s="60"/>
      <c r="E80" s="56"/>
      <c r="F80" s="57"/>
      <c r="G80" s="58"/>
      <c r="H80" s="59" t="str">
        <f t="shared" ca="1" si="8"/>
        <v/>
      </c>
      <c r="I80" s="93"/>
      <c r="J80" s="18"/>
      <c r="K80" s="66"/>
      <c r="L80" s="66"/>
      <c r="M80" s="66"/>
      <c r="N80" s="89"/>
      <c r="O80" s="67"/>
    </row>
    <row r="81" spans="1:15" ht="16.5" thickBot="1">
      <c r="A81" s="30">
        <f t="shared" ref="A81:A88" si="9">A80+1</f>
        <v>52</v>
      </c>
      <c r="B81" s="79"/>
      <c r="C81" s="63"/>
      <c r="D81" s="60"/>
      <c r="E81" s="56"/>
      <c r="F81" s="57"/>
      <c r="G81" s="58"/>
      <c r="H81" s="59" t="str">
        <f t="shared" ca="1" si="8"/>
        <v/>
      </c>
      <c r="I81" s="93"/>
      <c r="J81" s="18"/>
      <c r="K81" s="66"/>
      <c r="L81" s="66"/>
      <c r="M81" s="66"/>
      <c r="N81" s="89"/>
      <c r="O81" s="67"/>
    </row>
    <row r="82" spans="1:15" ht="16.5" thickBot="1">
      <c r="A82" s="30">
        <f t="shared" si="9"/>
        <v>53</v>
      </c>
      <c r="B82" s="79"/>
      <c r="C82" s="63"/>
      <c r="D82" s="60"/>
      <c r="E82" s="56"/>
      <c r="F82" s="57"/>
      <c r="G82" s="58"/>
      <c r="H82" s="59" t="str">
        <f t="shared" ca="1" si="8"/>
        <v/>
      </c>
      <c r="I82" s="93"/>
      <c r="J82" s="18"/>
      <c r="K82" s="66"/>
      <c r="L82" s="66"/>
      <c r="M82" s="66"/>
      <c r="N82" s="89"/>
      <c r="O82" s="67"/>
    </row>
    <row r="83" spans="1:15" ht="16.5" thickBot="1">
      <c r="A83" s="30">
        <f t="shared" si="9"/>
        <v>54</v>
      </c>
      <c r="B83" s="79"/>
      <c r="C83" s="63"/>
      <c r="D83" s="60"/>
      <c r="E83" s="56"/>
      <c r="F83" s="57"/>
      <c r="G83" s="58"/>
      <c r="H83" s="59" t="str">
        <f t="shared" ca="1" si="8"/>
        <v/>
      </c>
      <c r="I83" s="93"/>
      <c r="J83" s="18"/>
      <c r="K83" s="66"/>
      <c r="L83" s="66"/>
      <c r="M83" s="66"/>
      <c r="N83" s="89"/>
      <c r="O83" s="67"/>
    </row>
    <row r="84" spans="1:15" ht="16.5" thickBot="1">
      <c r="A84" s="30">
        <f t="shared" si="9"/>
        <v>55</v>
      </c>
      <c r="B84" s="79"/>
      <c r="C84" s="63"/>
      <c r="D84" s="60"/>
      <c r="E84" s="56"/>
      <c r="F84" s="57"/>
      <c r="G84" s="58"/>
      <c r="H84" s="59" t="str">
        <f t="shared" ca="1" si="8"/>
        <v/>
      </c>
      <c r="I84" s="93"/>
      <c r="J84" s="18"/>
      <c r="K84" s="66"/>
      <c r="L84" s="66"/>
      <c r="M84" s="66"/>
      <c r="N84" s="89"/>
      <c r="O84" s="67"/>
    </row>
    <row r="85" spans="1:15" ht="16.5" thickBot="1">
      <c r="A85" s="30">
        <f t="shared" si="9"/>
        <v>56</v>
      </c>
      <c r="B85" s="79"/>
      <c r="C85" s="63"/>
      <c r="D85" s="60"/>
      <c r="E85" s="56"/>
      <c r="F85" s="57"/>
      <c r="G85" s="58"/>
      <c r="H85" s="59" t="str">
        <f t="shared" ca="1" si="8"/>
        <v/>
      </c>
      <c r="I85" s="93"/>
      <c r="J85" s="18"/>
      <c r="K85" s="66"/>
      <c r="L85" s="66"/>
      <c r="M85" s="66"/>
      <c r="N85" s="89"/>
      <c r="O85" s="67"/>
    </row>
    <row r="86" spans="1:15" ht="16.5" thickBot="1">
      <c r="A86" s="30">
        <f t="shared" si="9"/>
        <v>57</v>
      </c>
      <c r="B86" s="79"/>
      <c r="C86" s="63"/>
      <c r="D86" s="60"/>
      <c r="E86" s="56"/>
      <c r="F86" s="57"/>
      <c r="G86" s="58"/>
      <c r="H86" s="59" t="str">
        <f t="shared" ca="1" si="8"/>
        <v/>
      </c>
      <c r="I86" s="93"/>
      <c r="J86" s="18"/>
      <c r="K86" s="66"/>
      <c r="L86" s="66"/>
      <c r="M86" s="66"/>
      <c r="N86" s="89"/>
      <c r="O86" s="67"/>
    </row>
    <row r="87" spans="1:15" ht="16.5" thickBot="1">
      <c r="A87" s="30">
        <f t="shared" si="9"/>
        <v>58</v>
      </c>
      <c r="B87" s="79"/>
      <c r="C87" s="63"/>
      <c r="D87" s="60"/>
      <c r="E87" s="56"/>
      <c r="F87" s="57"/>
      <c r="G87" s="58"/>
      <c r="H87" s="59" t="str">
        <f t="shared" ca="1" si="8"/>
        <v/>
      </c>
      <c r="I87" s="93"/>
      <c r="J87" s="18"/>
      <c r="K87" s="66"/>
      <c r="L87" s="66"/>
      <c r="M87" s="66"/>
      <c r="N87" s="89"/>
      <c r="O87" s="67"/>
    </row>
    <row r="88" spans="1:15" ht="16.5" thickBot="1">
      <c r="A88" s="30">
        <f t="shared" si="9"/>
        <v>59</v>
      </c>
      <c r="B88" s="79"/>
      <c r="C88" s="63"/>
      <c r="D88" s="60"/>
      <c r="E88" s="56"/>
      <c r="F88" s="57"/>
      <c r="G88" s="58"/>
      <c r="H88" s="59" t="str">
        <f t="shared" ca="1" si="8"/>
        <v/>
      </c>
      <c r="I88" s="93"/>
      <c r="J88" s="18"/>
      <c r="K88" s="66"/>
      <c r="L88" s="66"/>
      <c r="M88" s="66"/>
      <c r="N88" s="89"/>
      <c r="O88" s="67"/>
    </row>
    <row r="89" spans="1:15" ht="16.5" customHeight="1" thickBot="1">
      <c r="A89" s="306" t="s">
        <v>61</v>
      </c>
      <c r="B89" s="307"/>
      <c r="C89" s="304" t="s">
        <v>90</v>
      </c>
      <c r="D89" s="305"/>
      <c r="E89" s="137" t="s">
        <v>40</v>
      </c>
      <c r="F89" s="308"/>
      <c r="G89" s="303"/>
      <c r="H89" s="296" t="s">
        <v>23</v>
      </c>
      <c r="I89" s="297"/>
      <c r="J89" s="18"/>
      <c r="K89" s="66"/>
      <c r="L89" s="68"/>
      <c r="M89" s="68"/>
      <c r="N89" s="136" t="s">
        <v>91</v>
      </c>
      <c r="O89" s="69"/>
    </row>
    <row r="90" spans="1:15" ht="16.5" customHeight="1" thickBot="1">
      <c r="A90" s="298" t="str">
        <f>IF(H89="All Day","","2nd Judge:" )</f>
        <v/>
      </c>
      <c r="B90" s="299"/>
      <c r="C90" s="304"/>
      <c r="D90" s="305"/>
      <c r="E90" s="137" t="str">
        <f>IF(H89="All Day","","Level:" )</f>
        <v/>
      </c>
      <c r="F90" s="308"/>
      <c r="G90" s="303"/>
      <c r="H90" s="300" t="str">
        <f>IF(H89="All Day","",IF(H89="Morning","Afternoon","Morning"))</f>
        <v/>
      </c>
      <c r="I90" s="301"/>
      <c r="J90" s="19"/>
      <c r="K90" s="66"/>
      <c r="L90" s="68"/>
      <c r="M90" s="68"/>
      <c r="N90" s="90"/>
      <c r="O90" s="69"/>
    </row>
    <row r="91" spans="1:15" ht="16.5" thickBot="1">
      <c r="A91" s="30">
        <f>A88+1</f>
        <v>60</v>
      </c>
      <c r="B91" s="79"/>
      <c r="C91" s="63"/>
      <c r="D91" s="60"/>
      <c r="E91" s="56"/>
      <c r="F91" s="57"/>
      <c r="G91" s="58"/>
      <c r="H91" s="59" t="str">
        <f t="shared" ca="1" si="8"/>
        <v/>
      </c>
      <c r="I91" s="93"/>
      <c r="J91" s="18"/>
      <c r="K91" s="66"/>
      <c r="L91" s="66"/>
      <c r="M91" s="66"/>
      <c r="N91" s="89"/>
      <c r="O91" s="67"/>
    </row>
    <row r="92" spans="1:15" ht="16.5" thickBot="1">
      <c r="A92" s="30">
        <f t="shared" si="4"/>
        <v>61</v>
      </c>
      <c r="B92" s="79"/>
      <c r="C92" s="63"/>
      <c r="D92" s="60"/>
      <c r="E92" s="56"/>
      <c r="F92" s="57"/>
      <c r="G92" s="58"/>
      <c r="H92" s="59" t="str">
        <f t="shared" ca="1" si="8"/>
        <v/>
      </c>
      <c r="I92" s="93"/>
      <c r="J92" s="18"/>
      <c r="K92" s="66"/>
      <c r="L92" s="66"/>
      <c r="M92" s="66"/>
      <c r="N92" s="89"/>
      <c r="O92" s="67"/>
    </row>
    <row r="93" spans="1:15" ht="16.5" thickBot="1">
      <c r="A93" s="30">
        <f t="shared" si="4"/>
        <v>62</v>
      </c>
      <c r="B93" s="79"/>
      <c r="C93" s="63"/>
      <c r="D93" s="60"/>
      <c r="E93" s="56"/>
      <c r="F93" s="57"/>
      <c r="G93" s="58"/>
      <c r="H93" s="59" t="str">
        <f t="shared" ca="1" si="8"/>
        <v/>
      </c>
      <c r="I93" s="93"/>
      <c r="J93" s="18"/>
      <c r="K93" s="66"/>
      <c r="L93" s="66"/>
      <c r="M93" s="66"/>
      <c r="N93" s="89"/>
      <c r="O93" s="67"/>
    </row>
    <row r="94" spans="1:15" ht="16.5" thickBot="1">
      <c r="A94" s="30">
        <f t="shared" si="4"/>
        <v>63</v>
      </c>
      <c r="B94" s="79"/>
      <c r="C94" s="63"/>
      <c r="D94" s="60"/>
      <c r="E94" s="56"/>
      <c r="F94" s="57"/>
      <c r="G94" s="58"/>
      <c r="H94" s="59" t="str">
        <f t="shared" ca="1" si="8"/>
        <v/>
      </c>
      <c r="I94" s="93"/>
      <c r="J94" s="18"/>
      <c r="K94" s="66"/>
      <c r="L94" s="66"/>
      <c r="M94" s="66"/>
      <c r="N94" s="89"/>
      <c r="O94" s="67"/>
    </row>
    <row r="95" spans="1:15" ht="16.5" thickBot="1">
      <c r="A95" s="30">
        <f t="shared" si="4"/>
        <v>64</v>
      </c>
      <c r="B95" s="79"/>
      <c r="C95" s="63"/>
      <c r="D95" s="60"/>
      <c r="E95" s="56"/>
      <c r="F95" s="57"/>
      <c r="G95" s="58"/>
      <c r="H95" s="59" t="str">
        <f t="shared" ca="1" si="8"/>
        <v/>
      </c>
      <c r="I95" s="93"/>
      <c r="J95" s="18"/>
      <c r="K95" s="66"/>
      <c r="L95" s="66"/>
      <c r="M95" s="66"/>
      <c r="N95" s="89"/>
      <c r="O95" s="67"/>
    </row>
    <row r="96" spans="1:15" ht="16.5" thickBot="1">
      <c r="A96" s="30">
        <f t="shared" si="4"/>
        <v>65</v>
      </c>
      <c r="B96" s="79"/>
      <c r="C96" s="63"/>
      <c r="D96" s="60"/>
      <c r="E96" s="56"/>
      <c r="F96" s="57"/>
      <c r="G96" s="58"/>
      <c r="H96" s="59" t="str">
        <f t="shared" ca="1" si="8"/>
        <v/>
      </c>
      <c r="I96" s="93"/>
      <c r="J96" s="18"/>
      <c r="K96" s="66"/>
      <c r="L96" s="66"/>
      <c r="M96" s="66"/>
      <c r="N96" s="89"/>
      <c r="O96" s="67"/>
    </row>
    <row r="97" spans="1:15" ht="16.5" thickBot="1">
      <c r="A97" s="30">
        <f t="shared" si="4"/>
        <v>66</v>
      </c>
      <c r="B97" s="79"/>
      <c r="C97" s="63"/>
      <c r="D97" s="60"/>
      <c r="E97" s="56"/>
      <c r="F97" s="57"/>
      <c r="G97" s="58"/>
      <c r="H97" s="59" t="str">
        <f t="shared" ca="1" si="8"/>
        <v/>
      </c>
      <c r="I97" s="93"/>
      <c r="J97" s="18"/>
      <c r="K97" s="66"/>
      <c r="L97" s="66"/>
      <c r="M97" s="66"/>
      <c r="N97" s="89"/>
      <c r="O97" s="67"/>
    </row>
    <row r="98" spans="1:15" ht="16.5" thickBot="1">
      <c r="A98" s="30">
        <f t="shared" si="4"/>
        <v>67</v>
      </c>
      <c r="B98" s="79"/>
      <c r="C98" s="63"/>
      <c r="D98" s="60"/>
      <c r="E98" s="56"/>
      <c r="F98" s="57"/>
      <c r="G98" s="58"/>
      <c r="H98" s="59" t="str">
        <f t="shared" ca="1" si="8"/>
        <v/>
      </c>
      <c r="I98" s="93"/>
      <c r="J98" s="18"/>
      <c r="K98" s="66"/>
      <c r="L98" s="66"/>
      <c r="M98" s="66"/>
      <c r="N98" s="89"/>
      <c r="O98" s="67"/>
    </row>
    <row r="99" spans="1:15" ht="16.5" thickBot="1">
      <c r="A99" s="30">
        <f t="shared" si="4"/>
        <v>68</v>
      </c>
      <c r="B99" s="79"/>
      <c r="C99" s="63"/>
      <c r="D99" s="60"/>
      <c r="E99" s="56"/>
      <c r="F99" s="57"/>
      <c r="G99" s="58"/>
      <c r="H99" s="59" t="str">
        <f t="shared" ca="1" si="8"/>
        <v/>
      </c>
      <c r="I99" s="93"/>
      <c r="J99" s="18"/>
      <c r="K99" s="66"/>
      <c r="L99" s="66"/>
      <c r="M99" s="66"/>
      <c r="N99" s="89"/>
      <c r="O99" s="67"/>
    </row>
    <row r="100" spans="1:15" ht="16.5" thickBot="1">
      <c r="A100" s="30">
        <f t="shared" si="4"/>
        <v>69</v>
      </c>
      <c r="B100" s="79"/>
      <c r="C100" s="63"/>
      <c r="D100" s="60"/>
      <c r="E100" s="56"/>
      <c r="F100" s="57"/>
      <c r="G100" s="58"/>
      <c r="H100" s="59" t="str">
        <f t="shared" ca="1" si="8"/>
        <v/>
      </c>
      <c r="I100" s="93"/>
      <c r="J100" s="18"/>
      <c r="K100" s="66"/>
      <c r="L100" s="66"/>
      <c r="M100" s="66"/>
      <c r="N100" s="89"/>
      <c r="O100" s="67"/>
    </row>
    <row r="101" spans="1:15" ht="16.5" thickBot="1">
      <c r="A101" s="30">
        <f t="shared" si="4"/>
        <v>70</v>
      </c>
      <c r="B101" s="79"/>
      <c r="C101" s="63"/>
      <c r="D101" s="60"/>
      <c r="E101" s="56"/>
      <c r="F101" s="57"/>
      <c r="G101" s="58"/>
      <c r="H101" s="59" t="str">
        <f t="shared" ca="1" si="8"/>
        <v/>
      </c>
      <c r="I101" s="93"/>
      <c r="J101" s="18"/>
      <c r="K101" s="66"/>
      <c r="L101" s="66"/>
      <c r="M101" s="66"/>
      <c r="N101" s="89"/>
      <c r="O101" s="67"/>
    </row>
    <row r="102" spans="1:15" ht="16.5" thickBot="1">
      <c r="A102" s="30">
        <f t="shared" si="4"/>
        <v>71</v>
      </c>
      <c r="B102" s="79"/>
      <c r="C102" s="63"/>
      <c r="D102" s="60"/>
      <c r="E102" s="56"/>
      <c r="F102" s="57"/>
      <c r="G102" s="58"/>
      <c r="H102" s="59" t="str">
        <f t="shared" ca="1" si="8"/>
        <v/>
      </c>
      <c r="I102" s="93"/>
      <c r="J102" s="18"/>
      <c r="K102" s="66"/>
      <c r="L102" s="66"/>
      <c r="M102" s="66"/>
      <c r="N102" s="89"/>
      <c r="O102" s="67"/>
    </row>
    <row r="103" spans="1:15" ht="16.5" thickBot="1">
      <c r="A103" s="30">
        <f t="shared" si="4"/>
        <v>72</v>
      </c>
      <c r="B103" s="79"/>
      <c r="C103" s="63"/>
      <c r="D103" s="60"/>
      <c r="E103" s="56"/>
      <c r="F103" s="57"/>
      <c r="G103" s="58"/>
      <c r="H103" s="59" t="str">
        <f t="shared" ca="1" si="8"/>
        <v/>
      </c>
      <c r="I103" s="93"/>
      <c r="J103" s="18"/>
      <c r="K103" s="66"/>
      <c r="L103" s="66"/>
      <c r="M103" s="66"/>
      <c r="N103" s="89"/>
      <c r="O103" s="67"/>
    </row>
    <row r="104" spans="1:15" ht="16.5" thickBot="1">
      <c r="A104" s="30">
        <f t="shared" si="4"/>
        <v>73</v>
      </c>
      <c r="B104" s="79"/>
      <c r="C104" s="63"/>
      <c r="D104" s="60"/>
      <c r="E104" s="56"/>
      <c r="F104" s="57"/>
      <c r="G104" s="58"/>
      <c r="H104" s="59" t="str">
        <f t="shared" ca="1" si="8"/>
        <v/>
      </c>
      <c r="I104" s="93"/>
      <c r="J104" s="18"/>
      <c r="K104" s="66"/>
      <c r="L104" s="66"/>
      <c r="M104" s="66"/>
      <c r="N104" s="89"/>
      <c r="O104" s="67"/>
    </row>
    <row r="105" spans="1:15" ht="16.5" thickBot="1">
      <c r="A105" s="30">
        <f t="shared" si="4"/>
        <v>74</v>
      </c>
      <c r="B105" s="79"/>
      <c r="C105" s="63"/>
      <c r="D105" s="60"/>
      <c r="E105" s="56"/>
      <c r="F105" s="57"/>
      <c r="G105" s="58"/>
      <c r="H105" s="59" t="str">
        <f t="shared" ca="1" si="8"/>
        <v/>
      </c>
      <c r="I105" s="93"/>
      <c r="J105" s="18"/>
      <c r="K105" s="66"/>
      <c r="L105" s="66"/>
      <c r="M105" s="66"/>
      <c r="N105" s="89"/>
      <c r="O105" s="67"/>
    </row>
    <row r="106" spans="1:15" ht="16.5" thickBot="1">
      <c r="A106" s="30">
        <f t="shared" si="4"/>
        <v>75</v>
      </c>
      <c r="B106" s="79"/>
      <c r="C106" s="63"/>
      <c r="D106" s="60"/>
      <c r="E106" s="56"/>
      <c r="F106" s="57"/>
      <c r="G106" s="58"/>
      <c r="H106" s="59" t="str">
        <f t="shared" ca="1" si="8"/>
        <v/>
      </c>
      <c r="I106" s="93"/>
      <c r="J106" s="18"/>
      <c r="K106" s="66"/>
      <c r="L106" s="66"/>
      <c r="M106" s="66"/>
      <c r="N106" s="89"/>
      <c r="O106" s="67"/>
    </row>
    <row r="107" spans="1:15" ht="16.5" thickBot="1">
      <c r="A107" s="30">
        <f t="shared" si="4"/>
        <v>76</v>
      </c>
      <c r="B107" s="79"/>
      <c r="C107" s="63"/>
      <c r="D107" s="60"/>
      <c r="E107" s="56"/>
      <c r="F107" s="57"/>
      <c r="G107" s="58"/>
      <c r="H107" s="59" t="str">
        <f t="shared" ca="1" si="8"/>
        <v/>
      </c>
      <c r="I107" s="93"/>
      <c r="J107" s="18"/>
      <c r="K107" s="66"/>
      <c r="L107" s="66"/>
      <c r="M107" s="66"/>
      <c r="N107" s="89"/>
      <c r="O107" s="67"/>
    </row>
    <row r="108" spans="1:15" ht="16.5" thickBot="1">
      <c r="A108" s="30">
        <f t="shared" si="4"/>
        <v>77</v>
      </c>
      <c r="B108" s="79"/>
      <c r="C108" s="63"/>
      <c r="D108" s="60"/>
      <c r="E108" s="56"/>
      <c r="F108" s="57"/>
      <c r="G108" s="58"/>
      <c r="H108" s="59" t="str">
        <f t="shared" ca="1" si="8"/>
        <v/>
      </c>
      <c r="I108" s="93"/>
      <c r="J108" s="18"/>
      <c r="K108" s="66"/>
      <c r="L108" s="66"/>
      <c r="M108" s="66"/>
      <c r="N108" s="89"/>
      <c r="O108" s="67"/>
    </row>
    <row r="109" spans="1:15" ht="16.5" thickBot="1">
      <c r="A109" s="30">
        <f t="shared" si="4"/>
        <v>78</v>
      </c>
      <c r="B109" s="79"/>
      <c r="C109" s="63"/>
      <c r="D109" s="60"/>
      <c r="E109" s="56"/>
      <c r="F109" s="57"/>
      <c r="G109" s="58"/>
      <c r="H109" s="59" t="str">
        <f t="shared" ca="1" si="8"/>
        <v/>
      </c>
      <c r="I109" s="93"/>
      <c r="J109" s="18"/>
      <c r="K109" s="66"/>
      <c r="L109" s="66"/>
      <c r="M109" s="66"/>
      <c r="N109" s="89"/>
      <c r="O109" s="67"/>
    </row>
    <row r="110" spans="1:15" ht="16.5" thickBot="1">
      <c r="A110" s="30">
        <f t="shared" si="4"/>
        <v>79</v>
      </c>
      <c r="B110" s="79"/>
      <c r="C110" s="63"/>
      <c r="D110" s="60"/>
      <c r="E110" s="56"/>
      <c r="F110" s="57"/>
      <c r="G110" s="58"/>
      <c r="H110" s="59" t="str">
        <f t="shared" ca="1" si="8"/>
        <v/>
      </c>
      <c r="I110" s="93"/>
      <c r="J110" s="18"/>
      <c r="K110" s="66"/>
      <c r="L110" s="66"/>
      <c r="M110" s="66"/>
      <c r="N110" s="89"/>
      <c r="O110" s="67"/>
    </row>
    <row r="111" spans="1:15" ht="16.5" thickBot="1">
      <c r="A111" s="30">
        <f t="shared" si="4"/>
        <v>80</v>
      </c>
      <c r="B111" s="79"/>
      <c r="C111" s="63"/>
      <c r="D111" s="60"/>
      <c r="E111" s="56"/>
      <c r="F111" s="57"/>
      <c r="G111" s="58"/>
      <c r="H111" s="59" t="str">
        <f t="shared" ca="1" si="8"/>
        <v/>
      </c>
      <c r="I111" s="93"/>
      <c r="J111" s="18"/>
      <c r="K111" s="66"/>
      <c r="L111" s="66"/>
      <c r="M111" s="66"/>
      <c r="N111" s="89"/>
      <c r="O111" s="67"/>
    </row>
    <row r="112" spans="1:15" ht="16.5" thickBot="1">
      <c r="A112" s="30">
        <f t="shared" si="4"/>
        <v>81</v>
      </c>
      <c r="B112" s="79"/>
      <c r="C112" s="63"/>
      <c r="D112" s="60"/>
      <c r="E112" s="56"/>
      <c r="F112" s="57"/>
      <c r="G112" s="58"/>
      <c r="H112" s="59" t="str">
        <f t="shared" ca="1" si="8"/>
        <v/>
      </c>
      <c r="I112" s="93"/>
      <c r="J112" s="18"/>
      <c r="K112" s="66"/>
      <c r="L112" s="66"/>
      <c r="M112" s="66"/>
      <c r="N112" s="89"/>
      <c r="O112" s="67"/>
    </row>
    <row r="113" spans="1:15" ht="16.5" thickBot="1">
      <c r="A113" s="30">
        <f t="shared" si="4"/>
        <v>82</v>
      </c>
      <c r="B113" s="79"/>
      <c r="C113" s="63"/>
      <c r="D113" s="60"/>
      <c r="E113" s="56"/>
      <c r="F113" s="57"/>
      <c r="G113" s="58"/>
      <c r="H113" s="59" t="str">
        <f t="shared" ca="1" si="8"/>
        <v/>
      </c>
      <c r="I113" s="93"/>
      <c r="J113" s="18"/>
      <c r="K113" s="66"/>
      <c r="L113" s="66"/>
      <c r="M113" s="66"/>
      <c r="N113" s="89"/>
      <c r="O113" s="67"/>
    </row>
    <row r="114" spans="1:15" ht="16.5" thickBot="1">
      <c r="A114" s="30">
        <f t="shared" si="4"/>
        <v>83</v>
      </c>
      <c r="B114" s="79"/>
      <c r="C114" s="63"/>
      <c r="D114" s="60"/>
      <c r="E114" s="56"/>
      <c r="F114" s="57"/>
      <c r="G114" s="58"/>
      <c r="H114" s="59" t="str">
        <f t="shared" ca="1" si="8"/>
        <v/>
      </c>
      <c r="I114" s="93"/>
      <c r="J114" s="18"/>
      <c r="K114" s="66"/>
      <c r="L114" s="66"/>
      <c r="M114" s="66"/>
      <c r="N114" s="89"/>
      <c r="O114" s="67"/>
    </row>
    <row r="115" spans="1:15" ht="16.5" thickBot="1">
      <c r="A115" s="30">
        <f t="shared" si="4"/>
        <v>84</v>
      </c>
      <c r="B115" s="79"/>
      <c r="C115" s="63"/>
      <c r="D115" s="60"/>
      <c r="E115" s="56"/>
      <c r="F115" s="57"/>
      <c r="G115" s="58"/>
      <c r="H115" s="59" t="str">
        <f t="shared" ca="1" si="8"/>
        <v/>
      </c>
      <c r="I115" s="93"/>
      <c r="J115" s="18"/>
      <c r="K115" s="66"/>
      <c r="L115" s="66"/>
      <c r="M115" s="66"/>
      <c r="N115" s="89"/>
      <c r="O115" s="67"/>
    </row>
    <row r="116" spans="1:15" ht="16.5" thickBot="1">
      <c r="A116" s="30">
        <f t="shared" si="4"/>
        <v>85</v>
      </c>
      <c r="B116" s="79"/>
      <c r="C116" s="63"/>
      <c r="D116" s="60"/>
      <c r="E116" s="56"/>
      <c r="F116" s="57"/>
      <c r="G116" s="58"/>
      <c r="H116" s="59" t="str">
        <f t="shared" ca="1" si="8"/>
        <v/>
      </c>
      <c r="I116" s="93"/>
      <c r="J116" s="18"/>
      <c r="K116" s="66"/>
      <c r="L116" s="66"/>
      <c r="M116" s="66"/>
      <c r="N116" s="89"/>
      <c r="O116" s="67"/>
    </row>
    <row r="117" spans="1:15" ht="16.5" thickBot="1">
      <c r="A117" s="30">
        <f t="shared" si="4"/>
        <v>86</v>
      </c>
      <c r="B117" s="79"/>
      <c r="C117" s="63"/>
      <c r="D117" s="60"/>
      <c r="E117" s="56"/>
      <c r="F117" s="57"/>
      <c r="G117" s="58"/>
      <c r="H117" s="59" t="str">
        <f t="shared" ca="1" si="8"/>
        <v/>
      </c>
      <c r="I117" s="93"/>
      <c r="J117" s="18"/>
      <c r="K117" s="66"/>
      <c r="L117" s="66"/>
      <c r="M117" s="66"/>
      <c r="N117" s="89"/>
      <c r="O117" s="67"/>
    </row>
    <row r="118" spans="1:15" ht="16.5" thickBot="1">
      <c r="A118" s="30">
        <f t="shared" si="4"/>
        <v>87</v>
      </c>
      <c r="B118" s="79"/>
      <c r="C118" s="63"/>
      <c r="D118" s="60"/>
      <c r="E118" s="56"/>
      <c r="F118" s="57"/>
      <c r="G118" s="58"/>
      <c r="H118" s="59" t="str">
        <f t="shared" ca="1" si="8"/>
        <v/>
      </c>
      <c r="I118" s="93"/>
      <c r="J118" s="18"/>
      <c r="K118" s="66"/>
      <c r="L118" s="66"/>
      <c r="M118" s="66"/>
      <c r="N118" s="89"/>
      <c r="O118" s="67"/>
    </row>
    <row r="119" spans="1:15" ht="16.5" thickBot="1">
      <c r="A119" s="30">
        <f t="shared" si="4"/>
        <v>88</v>
      </c>
      <c r="B119" s="79"/>
      <c r="C119" s="63"/>
      <c r="D119" s="60"/>
      <c r="E119" s="56"/>
      <c r="F119" s="57"/>
      <c r="G119" s="58"/>
      <c r="H119" s="59" t="str">
        <f t="shared" ca="1" si="8"/>
        <v/>
      </c>
      <c r="I119" s="93"/>
      <c r="J119" s="18"/>
      <c r="K119" s="66"/>
      <c r="L119" s="66"/>
      <c r="M119" s="66"/>
      <c r="N119" s="89"/>
      <c r="O119" s="67"/>
    </row>
    <row r="120" spans="1:15" ht="16.5" thickBot="1">
      <c r="A120" s="30">
        <f t="shared" si="4"/>
        <v>89</v>
      </c>
      <c r="B120" s="79"/>
      <c r="C120" s="63"/>
      <c r="D120" s="60"/>
      <c r="E120" s="56"/>
      <c r="F120" s="57"/>
      <c r="G120" s="58"/>
      <c r="H120" s="59" t="str">
        <f t="shared" ca="1" si="8"/>
        <v/>
      </c>
      <c r="I120" s="93"/>
      <c r="J120" s="18"/>
      <c r="K120" s="66"/>
      <c r="L120" s="66"/>
      <c r="M120" s="66"/>
      <c r="N120" s="89"/>
      <c r="O120" s="67"/>
    </row>
    <row r="121" spans="1:15" ht="16.5" thickBot="1">
      <c r="A121" s="30">
        <f t="shared" si="4"/>
        <v>90</v>
      </c>
      <c r="B121" s="79"/>
      <c r="C121" s="63"/>
      <c r="D121" s="60"/>
      <c r="E121" s="56"/>
      <c r="F121" s="57"/>
      <c r="G121" s="58"/>
      <c r="H121" s="59" t="str">
        <f t="shared" ca="1" si="8"/>
        <v/>
      </c>
      <c r="I121" s="93"/>
      <c r="J121" s="18"/>
      <c r="K121" s="66"/>
      <c r="L121" s="66"/>
      <c r="M121" s="66"/>
      <c r="N121" s="89"/>
      <c r="O121" s="67"/>
    </row>
  </sheetData>
  <sheetProtection algorithmName="SHA-512" hashValue="kTa5AHqwWlmDLk9SEWUS3DDYHu8QkDE1Z4CXnH2d9Ma8o1Y4us8w2epCWUJ909B5hHvKNOm50N4xCDO815dzbQ==" saltValue="H65/YKbzdWYW0dAz1nZE0w==" spinCount="100000" sheet="1" formatCells="0" selectLockedCells="1"/>
  <mergeCells count="98">
    <mergeCell ref="A89:B89"/>
    <mergeCell ref="C89:D89"/>
    <mergeCell ref="F89:G89"/>
    <mergeCell ref="H89:I89"/>
    <mergeCell ref="A90:B90"/>
    <mergeCell ref="C90:D90"/>
    <mergeCell ref="F90:G90"/>
    <mergeCell ref="H90:I90"/>
    <mergeCell ref="E5:F5"/>
    <mergeCell ref="G5:I5"/>
    <mergeCell ref="C6:D6"/>
    <mergeCell ref="E6:F6"/>
    <mergeCell ref="G6:I6"/>
    <mergeCell ref="A11:D11"/>
    <mergeCell ref="A78:B78"/>
    <mergeCell ref="C78:D78"/>
    <mergeCell ref="F78:G78"/>
    <mergeCell ref="H78:I78"/>
    <mergeCell ref="A77:B77"/>
    <mergeCell ref="C77:D77"/>
    <mergeCell ref="F77:G77"/>
    <mergeCell ref="H77:I77"/>
    <mergeCell ref="H16:I16"/>
    <mergeCell ref="H17:I17"/>
    <mergeCell ref="F17:G17"/>
    <mergeCell ref="A17:B17"/>
    <mergeCell ref="C17:D17"/>
    <mergeCell ref="C16:D16"/>
    <mergeCell ref="H28:I28"/>
    <mergeCell ref="H1:I1"/>
    <mergeCell ref="C4:D4"/>
    <mergeCell ref="E4:F4"/>
    <mergeCell ref="C3:H3"/>
    <mergeCell ref="A2:I2"/>
    <mergeCell ref="A4:B4"/>
    <mergeCell ref="G4:I4"/>
    <mergeCell ref="H29:I29"/>
    <mergeCell ref="F36:G36"/>
    <mergeCell ref="C22:D22"/>
    <mergeCell ref="F22:G22"/>
    <mergeCell ref="F29:G29"/>
    <mergeCell ref="C28:D28"/>
    <mergeCell ref="C29:D29"/>
    <mergeCell ref="C36:D36"/>
    <mergeCell ref="A22:B22"/>
    <mergeCell ref="C46:D46"/>
    <mergeCell ref="H37:I37"/>
    <mergeCell ref="F37:G37"/>
    <mergeCell ref="A37:B37"/>
    <mergeCell ref="A45:B45"/>
    <mergeCell ref="F45:G45"/>
    <mergeCell ref="C37:D37"/>
    <mergeCell ref="C45:D45"/>
    <mergeCell ref="F46:G46"/>
    <mergeCell ref="A46:B46"/>
    <mergeCell ref="H22:I22"/>
    <mergeCell ref="H23:I23"/>
    <mergeCell ref="F23:G23"/>
    <mergeCell ref="H36:I36"/>
    <mergeCell ref="C23:D23"/>
    <mergeCell ref="A5:B5"/>
    <mergeCell ref="A6:B6"/>
    <mergeCell ref="A7:B8"/>
    <mergeCell ref="A9:B9"/>
    <mergeCell ref="F28:G28"/>
    <mergeCell ref="A16:B16"/>
    <mergeCell ref="F16:G16"/>
    <mergeCell ref="C7:D8"/>
    <mergeCell ref="E7:F7"/>
    <mergeCell ref="G7:I7"/>
    <mergeCell ref="E8:F8"/>
    <mergeCell ref="G8:I8"/>
    <mergeCell ref="C9:D9"/>
    <mergeCell ref="E9:F9"/>
    <mergeCell ref="G9:I9"/>
    <mergeCell ref="C5:D5"/>
    <mergeCell ref="H65:I65"/>
    <mergeCell ref="A66:B66"/>
    <mergeCell ref="F66:G66"/>
    <mergeCell ref="H66:I66"/>
    <mergeCell ref="C65:D65"/>
    <mergeCell ref="C66:D66"/>
    <mergeCell ref="F65:G65"/>
    <mergeCell ref="A65:B65"/>
    <mergeCell ref="A28:B28"/>
    <mergeCell ref="A23:B23"/>
    <mergeCell ref="A29:B29"/>
    <mergeCell ref="A36:B36"/>
    <mergeCell ref="C55:D55"/>
    <mergeCell ref="H55:I55"/>
    <mergeCell ref="A56:B56"/>
    <mergeCell ref="H56:I56"/>
    <mergeCell ref="H46:I46"/>
    <mergeCell ref="H45:I45"/>
    <mergeCell ref="C56:D56"/>
    <mergeCell ref="A55:B55"/>
    <mergeCell ref="F55:G55"/>
    <mergeCell ref="F56:G56"/>
  </mergeCells>
  <phoneticPr fontId="9" type="noConversion"/>
  <conditionalFormatting sqref="C28:D29 C36:D37 C45:D46 C55:D56 C65:D66 C77:D78 C16:D17 C22:D23">
    <cfRule type="expression" dxfId="5" priority="2" stopIfTrue="1">
      <formula>ISERROR(SEARCH("name of ",$C16))</formula>
    </cfRule>
  </conditionalFormatting>
  <conditionalFormatting sqref="C89:D90">
    <cfRule type="expression" dxfId="4" priority="1" stopIfTrue="1">
      <formula>ISERROR(SEARCH("name of ",$C89))</formula>
    </cfRule>
  </conditionalFormatting>
  <dataValidations count="10">
    <dataValidation type="list" allowBlank="1" showInputMessage="1" showErrorMessage="1" sqref="I30:I35 I67:I76 I57:I64 I14:I15 I18:I21 I24:I27 I79:I88 I91:I121 I47:I54 I38:I44">
      <formula1>Teams</formula1>
    </dataValidation>
    <dataValidation type="list" allowBlank="1" showInputMessage="1" showErrorMessage="1" sqref="F30:F35 F67:F76 F57:F64 F18:F21 F14:F15 F24:F27 F79:F88 F91:F121 F47:F54 F38:F44">
      <formula1>Gender</formula1>
    </dataValidation>
    <dataValidation type="list" allowBlank="1" showInputMessage="1" showErrorMessage="1" errorTitle="Invalid Grade" error="Please enter a grade in the range 3 to 6" sqref="G30:G35 G67:G76 G57:G64 G18:G21 G15 G24:G27 G79:G88 G91:G121 G47:G54 G38:G44">
      <formula1>Grade</formula1>
    </dataValidation>
    <dataValidation type="date" allowBlank="1" showInputMessage="1" showErrorMessage="1" errorTitle="Invalid Date" error="Please enter a date (earlier than 2005) in the form dd/mm/yyyy._x000a_For example,  25/12/1996." sqref="E15">
      <formula1>14611</formula1>
      <formula2>41639</formula2>
    </dataValidation>
    <dataValidation type="list" allowBlank="1" showInputMessage="1" showErrorMessage="1" sqref="H77:I77 H65 H55:I55 H45 H36 H28:I28 H22 H16:I16 H89:I89">
      <formula1>When</formula1>
    </dataValidation>
    <dataValidation type="list" allowBlank="1" showInputMessage="1" showErrorMessage="1" sqref="F77:G78 F55:G56 F16:G17 F28:G29 F45:G45 F89:G90">
      <formula1>Judges</formula1>
    </dataValidation>
    <dataValidation type="list" allowBlank="1" showInputMessage="1" showErrorMessage="1" sqref="F46:G46 F37:G37 F66:G66 F23:G23 F65:G65">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4">
      <formula1>Grade</formula1>
    </dataValidation>
    <dataValidation type="date" allowBlank="1" showInputMessage="1" showErrorMessage="1" errorTitle="Invalid Date" error="Please enter a date (earlier than 2014) in the form dd/mm/yyyy._x000a_For example,  25/12/1996." sqref="E14 E18:E21 E57:E64 E67:E76 E30:E35 E24:E27 E79:E88 E91:E121 E47:E54 E38:E44">
      <formula1>14611</formula1>
      <formula2>41639</formula2>
    </dataValidation>
  </dataValidations>
  <pageMargins left="0.75" right="0.75" top="0.65" bottom="0.61" header="0.5" footer="0.5"/>
  <pageSetup paperSize="9" scale="78" fitToHeight="2" orientation="portrait" horizontalDpi="4294967294"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Lists!$W$5:$W$28</xm:f>
          </x14:formula1>
          <xm:sqref>F22:G22 F36:G36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9"/>
  <sheetViews>
    <sheetView workbookViewId="0">
      <selection activeCell="F36" sqref="F36:G36"/>
    </sheetView>
  </sheetViews>
  <sheetFormatPr defaultColWidth="9.140625" defaultRowHeight="12.75"/>
  <cols>
    <col min="1" max="1" width="5.140625" style="8" bestFit="1" customWidth="1"/>
    <col min="2" max="2" width="12.42578125" style="8" customWidth="1"/>
    <col min="3" max="3" width="17.28515625" style="2" customWidth="1"/>
    <col min="4" max="4" width="19.42578125" style="2" customWidth="1"/>
    <col min="5" max="5" width="14.42578125" style="8" customWidth="1"/>
    <col min="6" max="6" width="7.85546875" style="8" customWidth="1"/>
    <col min="7" max="7" width="13.85546875" style="2" customWidth="1"/>
    <col min="8" max="8" width="10.42578125" style="4" customWidth="1"/>
    <col min="9" max="9" width="11.7109375" style="8" customWidth="1"/>
    <col min="10" max="10" width="1.7109375" style="20" customWidth="1"/>
    <col min="11" max="12" width="1.7109375" style="22" customWidth="1"/>
    <col min="13" max="13" width="1.7109375" style="27" customWidth="1"/>
    <col min="14" max="14" width="54.7109375" style="24" customWidth="1"/>
    <col min="15" max="15" width="12.42578125" style="25" customWidth="1"/>
    <col min="16" max="16384" width="9.140625" style="2"/>
  </cols>
  <sheetData>
    <row r="1" spans="1:15" ht="18">
      <c r="A1" s="74">
        <v>60</v>
      </c>
      <c r="B1" s="81" t="s">
        <v>46</v>
      </c>
      <c r="D1" s="86" t="s">
        <v>30</v>
      </c>
      <c r="H1" s="333" t="str">
        <f>Entries!H1</f>
        <v>rev 18.2 7/9/2017</v>
      </c>
      <c r="I1" s="333"/>
    </row>
    <row r="2" spans="1:15" ht="23.25">
      <c r="A2" s="363" t="s">
        <v>110</v>
      </c>
      <c r="B2" s="363"/>
      <c r="C2" s="363"/>
      <c r="D2" s="363"/>
      <c r="E2" s="363"/>
      <c r="F2" s="363"/>
      <c r="G2" s="363"/>
      <c r="H2" s="363"/>
      <c r="I2" s="363"/>
      <c r="J2" s="11"/>
      <c r="M2" s="23"/>
    </row>
    <row r="3" spans="1:15" ht="23.25" customHeight="1" thickBot="1">
      <c r="A3" s="72">
        <f>IF(C5="",2,1+MATCH(C5,Clubs!A2:A62,0))</f>
        <v>36</v>
      </c>
      <c r="B3" s="107" t="s">
        <v>93</v>
      </c>
      <c r="C3" s="336" t="s">
        <v>0</v>
      </c>
      <c r="D3" s="336"/>
      <c r="E3" s="336"/>
      <c r="F3" s="336"/>
      <c r="G3" s="336"/>
      <c r="H3" s="336"/>
      <c r="I3" s="53">
        <v>2018</v>
      </c>
      <c r="J3" s="12"/>
      <c r="M3" s="23"/>
    </row>
    <row r="4" spans="1:15" ht="83.25" customHeight="1" thickBot="1">
      <c r="A4" s="311" t="s">
        <v>41</v>
      </c>
      <c r="B4" s="312"/>
      <c r="C4" s="334" t="str">
        <f>Entries!C4</f>
        <v>2017-18 Eastern Region NDP (inc TPD)</v>
      </c>
      <c r="D4" s="335"/>
      <c r="E4" s="321" t="s">
        <v>1</v>
      </c>
      <c r="F4" s="322"/>
      <c r="G4" s="364" t="str">
        <f>Entries!G4</f>
        <v xml:space="preserve">University of Cambridge Sports Centre
 Philippa Fawcett Drive
 Cambridge  
 CB3 0AS
</v>
      </c>
      <c r="H4" s="365"/>
      <c r="I4" s="366"/>
      <c r="J4" s="13"/>
      <c r="M4" s="23"/>
    </row>
    <row r="5" spans="1:15" ht="16.5" customHeight="1" thickBot="1">
      <c r="A5" s="311" t="s">
        <v>14</v>
      </c>
      <c r="B5" s="312"/>
      <c r="C5" s="331" t="str">
        <f>Entries!C5</f>
        <v>Your club</v>
      </c>
      <c r="D5" s="332"/>
      <c r="E5" s="321" t="s">
        <v>2</v>
      </c>
      <c r="F5" s="322"/>
      <c r="G5" s="345" t="str">
        <f>Entries!G5</f>
        <v>18th March 2018</v>
      </c>
      <c r="H5" s="346"/>
      <c r="I5" s="347"/>
      <c r="J5" s="13"/>
      <c r="L5" s="26"/>
      <c r="M5" s="26"/>
    </row>
    <row r="6" spans="1:15" ht="16.5" customHeight="1" thickBot="1">
      <c r="A6" s="311" t="s">
        <v>3</v>
      </c>
      <c r="B6" s="312"/>
      <c r="C6" s="329" t="str">
        <f ca="1">IF(A3="#N/A","",INDIRECT("Clubs!"&amp;"D"&amp;TEXT(A3,"0")))</f>
        <v>Your contact</v>
      </c>
      <c r="D6" s="330"/>
      <c r="E6" s="321" t="s">
        <v>336</v>
      </c>
      <c r="F6" s="322"/>
      <c r="G6" s="323" t="str">
        <f ca="1">IF(A3="","",INDIRECT("Clubs!"&amp;"E"&amp;TEXT(A3,"0")))</f>
        <v>Your BG Number</v>
      </c>
      <c r="H6" s="324"/>
      <c r="I6" s="325"/>
      <c r="J6" s="14"/>
      <c r="M6" s="23"/>
    </row>
    <row r="7" spans="1:15" ht="18" customHeight="1" thickBot="1">
      <c r="A7" s="313" t="s">
        <v>4</v>
      </c>
      <c r="B7" s="314"/>
      <c r="C7" s="317" t="str">
        <f ca="1">IF(A3="","",INDIRECT("Clubs!"&amp;"B"&amp;TEXT(A3,"0")))</f>
        <v>Your address</v>
      </c>
      <c r="D7" s="318"/>
      <c r="E7" s="321" t="s">
        <v>5</v>
      </c>
      <c r="F7" s="322"/>
      <c r="G7" s="323" t="str">
        <f ca="1">IF(A3="","",INDIRECT("Clubs!"&amp;"F"&amp;TEXT(A3,"0")))</f>
        <v>Your phone</v>
      </c>
      <c r="H7" s="324"/>
      <c r="I7" s="325"/>
      <c r="J7" s="14"/>
      <c r="M7" s="23"/>
    </row>
    <row r="8" spans="1:15" ht="34.5" customHeight="1" thickBot="1">
      <c r="A8" s="315"/>
      <c r="B8" s="316"/>
      <c r="C8" s="319"/>
      <c r="D8" s="320"/>
      <c r="E8" s="321" t="s">
        <v>6</v>
      </c>
      <c r="F8" s="322"/>
      <c r="G8" s="326" t="str">
        <f ca="1">IF(A3="","",INDIRECT("Clubs!"&amp;"G"&amp;TEXT(A3,"0")))</f>
        <v>Your emails; separated with semi-colons</v>
      </c>
      <c r="H8" s="327"/>
      <c r="I8" s="328"/>
      <c r="J8" s="14"/>
      <c r="M8" s="23"/>
    </row>
    <row r="9" spans="1:15" ht="16.5" customHeight="1" thickBot="1">
      <c r="A9" s="311" t="s">
        <v>43</v>
      </c>
      <c r="B9" s="312"/>
      <c r="C9" s="329" t="str">
        <f ca="1">IF(A3="","",INDIRECT("Clubs!"&amp;"C"&amp;TEXT(A3,"0")))</f>
        <v>Your postcode</v>
      </c>
      <c r="D9" s="330"/>
      <c r="E9" s="321" t="s">
        <v>8</v>
      </c>
      <c r="F9" s="322"/>
      <c r="G9" s="323" t="str">
        <f ca="1">IF(A3="","",INDIRECT("Clubs!"&amp;"H"&amp;TEXT(A3,"0")))</f>
        <v>Your colours</v>
      </c>
      <c r="H9" s="324"/>
      <c r="I9" s="325"/>
      <c r="J9" s="14"/>
      <c r="M9" s="23"/>
    </row>
    <row r="10" spans="1:15" s="192" customFormat="1" ht="16.5" customHeight="1" thickBot="1">
      <c r="A10" s="341" t="s">
        <v>344</v>
      </c>
      <c r="B10" s="342"/>
      <c r="C10" s="343"/>
      <c r="D10" s="344"/>
      <c r="E10" s="212">
        <v>0</v>
      </c>
      <c r="F10" s="210" t="s">
        <v>67</v>
      </c>
      <c r="G10" s="211">
        <v>15</v>
      </c>
      <c r="H10" s="202" t="s">
        <v>68</v>
      </c>
      <c r="I10" s="205">
        <f>E10*G10</f>
        <v>0</v>
      </c>
      <c r="J10" s="194"/>
      <c r="K10" s="195"/>
      <c r="L10" s="195"/>
      <c r="M10" s="23"/>
      <c r="N10" s="196"/>
      <c r="O10" s="197"/>
    </row>
    <row r="11" spans="1:15" s="204" customFormat="1" ht="16.5" customHeight="1" thickBot="1">
      <c r="A11" s="341" t="s">
        <v>345</v>
      </c>
      <c r="B11" s="342"/>
      <c r="C11" s="343"/>
      <c r="D11" s="344"/>
      <c r="E11" s="212">
        <v>0</v>
      </c>
      <c r="F11" s="210" t="s">
        <v>67</v>
      </c>
      <c r="G11" s="211">
        <v>5</v>
      </c>
      <c r="H11" s="202" t="s">
        <v>68</v>
      </c>
      <c r="I11" s="205">
        <f>E11*G11</f>
        <v>0</v>
      </c>
      <c r="J11" s="206"/>
      <c r="K11" s="207"/>
      <c r="L11" s="207"/>
      <c r="M11" s="23"/>
      <c r="N11" s="208"/>
      <c r="O11" s="209"/>
    </row>
    <row r="12" spans="1:15" ht="16.5" thickBot="1">
      <c r="A12" s="29"/>
      <c r="B12" s="29"/>
      <c r="C12" s="5"/>
      <c r="D12" s="3"/>
      <c r="E12" s="28"/>
      <c r="F12" s="21"/>
      <c r="G12" s="7"/>
      <c r="H12" s="52"/>
      <c r="I12" s="21"/>
      <c r="J12" s="15"/>
      <c r="K12" s="73"/>
      <c r="L12" s="73"/>
      <c r="M12" s="73"/>
      <c r="N12" s="73"/>
      <c r="O12" s="73"/>
    </row>
    <row r="13" spans="1:15" ht="16.5" customHeight="1" thickBot="1">
      <c r="A13" s="120" t="s">
        <v>57</v>
      </c>
      <c r="B13" s="121" t="s">
        <v>58</v>
      </c>
      <c r="C13" s="122" t="s">
        <v>9</v>
      </c>
      <c r="D13" s="123" t="s">
        <v>15</v>
      </c>
      <c r="E13" s="124" t="s">
        <v>10</v>
      </c>
      <c r="F13" s="125" t="s">
        <v>33</v>
      </c>
      <c r="G13" s="125" t="s">
        <v>32</v>
      </c>
      <c r="H13" s="125" t="s">
        <v>34</v>
      </c>
      <c r="I13" s="126" t="s">
        <v>11</v>
      </c>
      <c r="J13" s="16"/>
      <c r="K13" s="64"/>
      <c r="L13" s="64"/>
      <c r="M13" s="64"/>
      <c r="N13" s="125" t="s">
        <v>92</v>
      </c>
      <c r="O13" s="65"/>
    </row>
    <row r="14" spans="1:15" ht="18" customHeight="1" thickBot="1">
      <c r="A14" s="30">
        <v>1</v>
      </c>
      <c r="B14" s="75"/>
      <c r="C14" s="54"/>
      <c r="D14" s="55"/>
      <c r="E14" s="56"/>
      <c r="F14" s="57"/>
      <c r="G14" s="58"/>
      <c r="H14" s="59" t="str">
        <f ca="1">IF(INDIRECT("E"&amp;ROW())="","",IF(INDIRECT("G"&amp;ROW())="",INDIRECT("ListsDMT!L"&amp;($I$3-YEAR(INDIRECT("E"&amp;ROW())))),HLOOKUP(INDIRECT("G"&amp;ROW()),GradeAgesDMT,($I$3-YEAR(INDIRECT("E"&amp;ROW()))),FALSE)))</f>
        <v/>
      </c>
      <c r="I14" s="91"/>
      <c r="J14" s="17"/>
      <c r="K14" s="66"/>
      <c r="L14" s="66"/>
      <c r="M14" s="66"/>
      <c r="N14" s="89"/>
      <c r="O14" s="67"/>
    </row>
    <row r="15" spans="1:15" ht="18.75" customHeight="1" thickBot="1">
      <c r="A15" s="30">
        <v>2</v>
      </c>
      <c r="B15" s="75"/>
      <c r="C15" s="54"/>
      <c r="D15" s="60"/>
      <c r="E15" s="56"/>
      <c r="F15" s="57"/>
      <c r="G15" s="58"/>
      <c r="H15" s="59" t="str">
        <f ca="1">IF(INDIRECT("E"&amp;ROW())="","",IF(INDIRECT("G"&amp;ROW())="",INDIRECT("ListsDMT!L"&amp;($I$3-YEAR(INDIRECT("E"&amp;ROW())))),HLOOKUP(INDIRECT("G"&amp;ROW()),GradeAgesDMT,($I$3-YEAR(INDIRECT("E"&amp;ROW()))),FALSE)))</f>
        <v/>
      </c>
      <c r="I15" s="91"/>
      <c r="J15" s="17"/>
      <c r="K15" s="66"/>
      <c r="L15" s="66"/>
      <c r="M15" s="66"/>
      <c r="N15" s="89"/>
      <c r="O15" s="67"/>
    </row>
    <row r="16" spans="1:15" ht="16.5" customHeight="1" thickBot="1">
      <c r="A16" s="348" t="s">
        <v>61</v>
      </c>
      <c r="B16" s="360"/>
      <c r="C16" s="350" t="s">
        <v>90</v>
      </c>
      <c r="D16" s="351"/>
      <c r="E16" s="128" t="s">
        <v>40</v>
      </c>
      <c r="F16" s="352"/>
      <c r="G16" s="353"/>
      <c r="H16" s="361" t="s">
        <v>23</v>
      </c>
      <c r="I16" s="362"/>
      <c r="J16" s="18"/>
      <c r="K16" s="66"/>
      <c r="L16" s="68"/>
      <c r="M16" s="68"/>
      <c r="N16" s="127" t="s">
        <v>91</v>
      </c>
      <c r="O16" s="67"/>
    </row>
    <row r="17" spans="1:15" ht="16.5" customHeight="1" thickBot="1">
      <c r="A17" s="355" t="str">
        <f>IF(H16="All Day","","2nd Judge:" )</f>
        <v/>
      </c>
      <c r="B17" s="356"/>
      <c r="C17" s="350"/>
      <c r="D17" s="351"/>
      <c r="E17" s="128" t="str">
        <f>IF(H16="All Day","","Level:" )</f>
        <v/>
      </c>
      <c r="F17" s="352"/>
      <c r="G17" s="353"/>
      <c r="H17" s="357" t="str">
        <f>IF(H16="All Day","",IF(H16="Morning","Afternoon","Morning"))</f>
        <v/>
      </c>
      <c r="I17" s="358"/>
      <c r="J17" s="19"/>
      <c r="K17" s="66"/>
      <c r="L17" s="68"/>
      <c r="M17" s="68"/>
      <c r="N17" s="90"/>
      <c r="O17" s="69"/>
    </row>
    <row r="18" spans="1:15" ht="16.5" thickBot="1">
      <c r="A18" s="31">
        <v>3</v>
      </c>
      <c r="B18" s="76"/>
      <c r="C18" s="54"/>
      <c r="D18" s="61"/>
      <c r="E18" s="56"/>
      <c r="F18" s="57"/>
      <c r="G18" s="58"/>
      <c r="H18" s="59" t="str">
        <f ca="1">IF(INDIRECT("E"&amp;ROW())="","",IF(INDIRECT("G"&amp;ROW())="",INDIRECT("ListsDMT!L"&amp;($I$3-YEAR(INDIRECT("E"&amp;ROW())))),HLOOKUP(INDIRECT("G"&amp;ROW()),GradeAgesDMT,($I$3-YEAR(INDIRECT("E"&amp;ROW()))),FALSE)))</f>
        <v/>
      </c>
      <c r="I18" s="92"/>
      <c r="J18" s="17"/>
      <c r="K18" s="66"/>
      <c r="L18" s="66"/>
      <c r="M18" s="66"/>
      <c r="N18" s="89"/>
      <c r="O18" s="67"/>
    </row>
    <row r="19" spans="1:15" ht="16.5" thickBot="1">
      <c r="A19" s="10">
        <v>4</v>
      </c>
      <c r="B19" s="77"/>
      <c r="C19" s="54"/>
      <c r="D19" s="55"/>
      <c r="E19" s="56"/>
      <c r="F19" s="57"/>
      <c r="G19" s="58"/>
      <c r="H19" s="59" t="str">
        <f ca="1">IF(INDIRECT("E"&amp;ROW())="","",IF(INDIRECT("G"&amp;ROW())="",INDIRECT("ListsDMT!L"&amp;($I$3-YEAR(INDIRECT("E"&amp;ROW())))),HLOOKUP(INDIRECT("G"&amp;ROW()),GradeAgesDMT,($I$3-YEAR(INDIRECT("E"&amp;ROW()))),FALSE)))</f>
        <v/>
      </c>
      <c r="I19" s="93"/>
      <c r="J19" s="18"/>
      <c r="K19" s="66"/>
      <c r="L19" s="66"/>
      <c r="M19" s="66"/>
      <c r="N19" s="89"/>
      <c r="O19" s="67"/>
    </row>
    <row r="20" spans="1:15" ht="16.5" thickBot="1">
      <c r="A20" s="30">
        <v>5</v>
      </c>
      <c r="B20" s="75"/>
      <c r="C20" s="54"/>
      <c r="D20" s="60"/>
      <c r="E20" s="56"/>
      <c r="F20" s="57"/>
      <c r="G20" s="58"/>
      <c r="H20" s="59" t="str">
        <f ca="1">IF(INDIRECT("E"&amp;ROW())="","",IF(INDIRECT("G"&amp;ROW())="",INDIRECT("ListsDMT!L"&amp;($I$3-YEAR(INDIRECT("E"&amp;ROW())))),HLOOKUP(INDIRECT("G"&amp;ROW()),GradeAgesDMT,($I$3-YEAR(INDIRECT("E"&amp;ROW()))),FALSE)))</f>
        <v/>
      </c>
      <c r="I20" s="93"/>
      <c r="J20" s="18"/>
      <c r="K20" s="66"/>
      <c r="L20" s="66"/>
      <c r="M20" s="66"/>
      <c r="N20" s="89"/>
      <c r="O20" s="67"/>
    </row>
    <row r="21" spans="1:15" ht="16.5" thickBot="1">
      <c r="A21" s="30">
        <v>6</v>
      </c>
      <c r="B21" s="75"/>
      <c r="C21" s="54"/>
      <c r="D21" s="55"/>
      <c r="E21" s="56"/>
      <c r="F21" s="57"/>
      <c r="G21" s="58"/>
      <c r="H21" s="59" t="str">
        <f ca="1">IF(INDIRECT("E"&amp;ROW())="","",IF(INDIRECT("G"&amp;ROW())="",INDIRECT("ListsDMT!L"&amp;($I$3-YEAR(INDIRECT("E"&amp;ROW())))),HLOOKUP(INDIRECT("G"&amp;ROW()),GradeAgesDMT,($I$3-YEAR(INDIRECT("E"&amp;ROW()))),FALSE)))</f>
        <v/>
      </c>
      <c r="I21" s="93"/>
      <c r="J21" s="18"/>
      <c r="K21" s="66"/>
      <c r="L21" s="66"/>
      <c r="M21" s="66"/>
      <c r="N21" s="89"/>
      <c r="O21" s="67"/>
    </row>
    <row r="22" spans="1:15" ht="16.5" customHeight="1" thickBot="1">
      <c r="A22" s="348" t="s">
        <v>62</v>
      </c>
      <c r="B22" s="349"/>
      <c r="C22" s="350" t="s">
        <v>89</v>
      </c>
      <c r="D22" s="351"/>
      <c r="E22" s="128" t="s">
        <v>39</v>
      </c>
      <c r="F22" s="352"/>
      <c r="G22" s="353"/>
      <c r="H22" s="354" t="s">
        <v>23</v>
      </c>
      <c r="I22" s="353"/>
      <c r="J22" s="18"/>
      <c r="K22" s="66"/>
      <c r="L22" s="66"/>
      <c r="M22" s="70"/>
      <c r="N22" s="89"/>
      <c r="O22" s="67"/>
    </row>
    <row r="23" spans="1:15" ht="16.5" customHeight="1" thickBot="1">
      <c r="A23" s="355" t="str">
        <f>IF(H22="All Day","","2nd Official:" )</f>
        <v/>
      </c>
      <c r="B23" s="359"/>
      <c r="C23" s="350"/>
      <c r="D23" s="351"/>
      <c r="E23" s="128" t="str">
        <f>IF(H22="All Day","","Job:" )</f>
        <v/>
      </c>
      <c r="F23" s="352"/>
      <c r="G23" s="353"/>
      <c r="H23" s="357" t="str">
        <f>IF(H22="All Day","",IF(H22="Morning","Afternoon","Morning"))</f>
        <v/>
      </c>
      <c r="I23" s="358"/>
      <c r="J23" s="19"/>
      <c r="K23" s="66"/>
      <c r="L23" s="66"/>
      <c r="M23" s="70"/>
      <c r="N23" s="89"/>
      <c r="O23" s="67"/>
    </row>
    <row r="24" spans="1:15" ht="16.5" thickBot="1">
      <c r="A24" s="30">
        <v>7</v>
      </c>
      <c r="B24" s="75"/>
      <c r="C24" s="54"/>
      <c r="D24" s="60"/>
      <c r="E24" s="56"/>
      <c r="F24" s="57"/>
      <c r="G24" s="58"/>
      <c r="H24" s="59" t="str">
        <f ca="1">IF(INDIRECT("E"&amp;ROW())="","",IF(INDIRECT("G"&amp;ROW())="",INDIRECT("ListsDMT!L"&amp;($I$3-YEAR(INDIRECT("E"&amp;ROW())))),HLOOKUP(INDIRECT("G"&amp;ROW()),GradeAgesDMT,($I$3-YEAR(INDIRECT("E"&amp;ROW()))),FALSE)))</f>
        <v/>
      </c>
      <c r="I24" s="93"/>
      <c r="J24" s="18"/>
      <c r="K24" s="66"/>
      <c r="L24" s="66"/>
      <c r="M24" s="66"/>
      <c r="N24" s="89"/>
      <c r="O24" s="67"/>
    </row>
    <row r="25" spans="1:15" ht="16.5" thickBot="1">
      <c r="A25" s="30">
        <v>8</v>
      </c>
      <c r="B25" s="75"/>
      <c r="C25" s="54"/>
      <c r="D25" s="61"/>
      <c r="E25" s="56"/>
      <c r="F25" s="57"/>
      <c r="G25" s="58"/>
      <c r="H25" s="59" t="str">
        <f ca="1">IF(INDIRECT("E"&amp;ROW())="","",IF(INDIRECT("G"&amp;ROW())="",INDIRECT("ListsDMT!L"&amp;($I$3-YEAR(INDIRECT("E"&amp;ROW())))),HLOOKUP(INDIRECT("G"&amp;ROW()),GradeAgesDMT,($I$3-YEAR(INDIRECT("E"&amp;ROW()))),FALSE)))</f>
        <v/>
      </c>
      <c r="I25" s="93"/>
      <c r="J25" s="18"/>
      <c r="K25" s="66"/>
      <c r="L25" s="66"/>
      <c r="M25" s="66"/>
      <c r="N25" s="89"/>
      <c r="O25" s="67"/>
    </row>
    <row r="26" spans="1:15" ht="16.5" thickBot="1">
      <c r="A26" s="31">
        <v>9</v>
      </c>
      <c r="B26" s="76"/>
      <c r="C26" s="54"/>
      <c r="D26" s="55"/>
      <c r="E26" s="56"/>
      <c r="F26" s="57"/>
      <c r="G26" s="58"/>
      <c r="H26" s="59" t="str">
        <f ca="1">IF(INDIRECT("E"&amp;ROW())="","",IF(INDIRECT("G"&amp;ROW())="",INDIRECT("ListsDMT!L"&amp;($I$3-YEAR(INDIRECT("E"&amp;ROW())))),HLOOKUP(INDIRECT("G"&amp;ROW()),GradeAgesDMT,($I$3-YEAR(INDIRECT("E"&amp;ROW()))),FALSE)))</f>
        <v/>
      </c>
      <c r="I26" s="93"/>
      <c r="J26" s="18"/>
      <c r="K26" s="66"/>
      <c r="L26" s="66"/>
      <c r="M26" s="66"/>
      <c r="N26" s="89"/>
      <c r="O26" s="67"/>
    </row>
    <row r="27" spans="1:15" ht="16.5" thickBot="1">
      <c r="A27" s="10">
        <v>10</v>
      </c>
      <c r="B27" s="77"/>
      <c r="C27" s="54"/>
      <c r="D27" s="60"/>
      <c r="E27" s="56"/>
      <c r="F27" s="57"/>
      <c r="G27" s="58"/>
      <c r="H27" s="59" t="str">
        <f ca="1">IF(INDIRECT("E"&amp;ROW())="","",IF(INDIRECT("G"&amp;ROW())="",INDIRECT("ListsDMT!L"&amp;($I$3-YEAR(INDIRECT("E"&amp;ROW())))),HLOOKUP(INDIRECT("G"&amp;ROW()),GradeAgesDMT,($I$3-YEAR(INDIRECT("E"&amp;ROW()))),FALSE)))</f>
        <v/>
      </c>
      <c r="I27" s="93"/>
      <c r="J27" s="18"/>
      <c r="K27" s="66"/>
      <c r="L27" s="66"/>
      <c r="M27" s="66"/>
      <c r="N27" s="89"/>
      <c r="O27" s="67"/>
    </row>
    <row r="28" spans="1:15" ht="16.5" customHeight="1" thickBot="1">
      <c r="A28" s="348" t="s">
        <v>61</v>
      </c>
      <c r="B28" s="360"/>
      <c r="C28" s="350" t="s">
        <v>90</v>
      </c>
      <c r="D28" s="351"/>
      <c r="E28" s="128" t="s">
        <v>40</v>
      </c>
      <c r="F28" s="352"/>
      <c r="G28" s="353"/>
      <c r="H28" s="361" t="s">
        <v>23</v>
      </c>
      <c r="I28" s="362"/>
      <c r="J28" s="18"/>
      <c r="K28" s="66"/>
      <c r="L28" s="68"/>
      <c r="M28" s="68"/>
      <c r="N28" s="127" t="s">
        <v>91</v>
      </c>
      <c r="O28" s="69"/>
    </row>
    <row r="29" spans="1:15" ht="16.5" customHeight="1" thickBot="1">
      <c r="A29" s="355" t="str">
        <f>IF(H28="All Day","","2nd Judge:" )</f>
        <v/>
      </c>
      <c r="B29" s="356"/>
      <c r="C29" s="350"/>
      <c r="D29" s="351"/>
      <c r="E29" s="128" t="str">
        <f>IF(H28="All Day","","Level:" )</f>
        <v/>
      </c>
      <c r="F29" s="352"/>
      <c r="G29" s="353"/>
      <c r="H29" s="357" t="str">
        <f>IF(H28="All Day","",IF(H28="Morning","Afternoon","Morning"))</f>
        <v/>
      </c>
      <c r="I29" s="358"/>
      <c r="J29" s="19"/>
      <c r="K29" s="66"/>
      <c r="L29" s="68"/>
      <c r="M29" s="68"/>
      <c r="N29" s="90"/>
      <c r="O29" s="69"/>
    </row>
    <row r="30" spans="1:15" ht="16.5" thickBot="1">
      <c r="A30" s="30">
        <v>11</v>
      </c>
      <c r="B30" s="75"/>
      <c r="C30" s="54"/>
      <c r="D30" s="55"/>
      <c r="E30" s="56"/>
      <c r="F30" s="57"/>
      <c r="G30" s="58"/>
      <c r="H30" s="59" t="str">
        <f t="shared" ref="H30:H35" ca="1" si="0">IF(INDIRECT("E"&amp;ROW())="","",IF(INDIRECT("G"&amp;ROW())="",INDIRECT("ListsDMT!L"&amp;($I$3-YEAR(INDIRECT("E"&amp;ROW())))),HLOOKUP(INDIRECT("G"&amp;ROW()),GradeAgesDMT,($I$3-YEAR(INDIRECT("E"&amp;ROW()))),FALSE)))</f>
        <v/>
      </c>
      <c r="I30" s="93"/>
      <c r="J30" s="18"/>
      <c r="K30" s="66"/>
      <c r="L30" s="66"/>
      <c r="M30" s="66"/>
      <c r="N30" s="89"/>
      <c r="O30" s="67"/>
    </row>
    <row r="31" spans="1:15" ht="16.5" thickBot="1">
      <c r="A31" s="30">
        <v>12</v>
      </c>
      <c r="B31" s="78"/>
      <c r="C31" s="54"/>
      <c r="D31" s="60"/>
      <c r="E31" s="56"/>
      <c r="F31" s="57"/>
      <c r="G31" s="58"/>
      <c r="H31" s="59" t="str">
        <f t="shared" ca="1" si="0"/>
        <v/>
      </c>
      <c r="I31" s="93"/>
      <c r="J31" s="18"/>
      <c r="K31" s="66"/>
      <c r="L31" s="66"/>
      <c r="M31" s="66"/>
      <c r="N31" s="89"/>
      <c r="O31" s="67"/>
    </row>
    <row r="32" spans="1:15" ht="16.5" thickBot="1">
      <c r="A32" s="30">
        <v>13</v>
      </c>
      <c r="B32" s="79"/>
      <c r="C32" s="54"/>
      <c r="D32" s="61"/>
      <c r="E32" s="56"/>
      <c r="F32" s="57"/>
      <c r="G32" s="58"/>
      <c r="H32" s="59" t="str">
        <f t="shared" ca="1" si="0"/>
        <v/>
      </c>
      <c r="I32" s="93"/>
      <c r="J32" s="18"/>
      <c r="K32" s="66"/>
      <c r="L32" s="66"/>
      <c r="M32" s="66"/>
      <c r="N32" s="89"/>
      <c r="O32" s="67"/>
    </row>
    <row r="33" spans="1:15" ht="16.5" thickBot="1">
      <c r="A33" s="30">
        <v>14</v>
      </c>
      <c r="B33" s="78"/>
      <c r="C33" s="54"/>
      <c r="D33" s="55"/>
      <c r="E33" s="56"/>
      <c r="F33" s="57"/>
      <c r="G33" s="58"/>
      <c r="H33" s="59" t="str">
        <f t="shared" ca="1" si="0"/>
        <v/>
      </c>
      <c r="I33" s="93"/>
      <c r="J33" s="18"/>
      <c r="K33" s="66"/>
      <c r="L33" s="66"/>
      <c r="M33" s="66"/>
      <c r="N33" s="89"/>
      <c r="O33" s="67"/>
    </row>
    <row r="34" spans="1:15" ht="16.5" thickBot="1">
      <c r="A34" s="30">
        <v>15</v>
      </c>
      <c r="B34" s="79"/>
      <c r="C34" s="54"/>
      <c r="D34" s="60"/>
      <c r="E34" s="56"/>
      <c r="F34" s="57"/>
      <c r="G34" s="58"/>
      <c r="H34" s="59" t="str">
        <f t="shared" ca="1" si="0"/>
        <v/>
      </c>
      <c r="I34" s="93"/>
      <c r="J34" s="18"/>
      <c r="K34" s="66"/>
      <c r="L34" s="66"/>
      <c r="M34" s="66"/>
      <c r="N34" s="89"/>
      <c r="O34" s="67"/>
    </row>
    <row r="35" spans="1:15" ht="16.5" thickBot="1">
      <c r="A35" s="30">
        <v>16</v>
      </c>
      <c r="B35" s="79"/>
      <c r="C35" s="54"/>
      <c r="D35" s="55"/>
      <c r="E35" s="56"/>
      <c r="F35" s="57"/>
      <c r="G35" s="58"/>
      <c r="H35" s="59" t="str">
        <f t="shared" ca="1" si="0"/>
        <v/>
      </c>
      <c r="I35" s="93"/>
      <c r="J35" s="18"/>
      <c r="K35" s="66"/>
      <c r="L35" s="66"/>
      <c r="M35" s="66"/>
      <c r="N35" s="89"/>
      <c r="O35" s="67"/>
    </row>
    <row r="36" spans="1:15" ht="16.5" customHeight="1" thickBot="1">
      <c r="A36" s="348" t="s">
        <v>62</v>
      </c>
      <c r="B36" s="349"/>
      <c r="C36" s="350" t="s">
        <v>89</v>
      </c>
      <c r="D36" s="351"/>
      <c r="E36" s="128" t="s">
        <v>39</v>
      </c>
      <c r="F36" s="352"/>
      <c r="G36" s="353"/>
      <c r="H36" s="354" t="s">
        <v>23</v>
      </c>
      <c r="I36" s="353"/>
      <c r="J36" s="18"/>
      <c r="K36" s="66"/>
      <c r="L36" s="66"/>
      <c r="M36" s="70"/>
      <c r="N36" s="89"/>
      <c r="O36" s="67"/>
    </row>
    <row r="37" spans="1:15" ht="16.5" customHeight="1" thickBot="1">
      <c r="A37" s="355" t="str">
        <f>IF(H36="All Day","","2nd Official:" )</f>
        <v/>
      </c>
      <c r="B37" s="359"/>
      <c r="C37" s="350"/>
      <c r="D37" s="351"/>
      <c r="E37" s="128" t="str">
        <f>IF(H36="All Day","","Job:" )</f>
        <v/>
      </c>
      <c r="F37" s="352"/>
      <c r="G37" s="353"/>
      <c r="H37" s="357" t="str">
        <f>IF(H36="All Day","",IF(H36="Morning","Afternoon","Morning"))</f>
        <v/>
      </c>
      <c r="I37" s="358"/>
      <c r="J37" s="19"/>
      <c r="K37" s="66"/>
      <c r="L37" s="66"/>
      <c r="M37" s="70"/>
      <c r="N37" s="89"/>
      <c r="O37" s="67"/>
    </row>
    <row r="38" spans="1:15" ht="16.5" thickBot="1">
      <c r="A38" s="30">
        <v>17</v>
      </c>
      <c r="B38" s="79"/>
      <c r="C38" s="54"/>
      <c r="D38" s="60"/>
      <c r="E38" s="56"/>
      <c r="F38" s="57"/>
      <c r="G38" s="58"/>
      <c r="H38" s="59" t="str">
        <f t="shared" ref="H38:H44" ca="1" si="1">IF(INDIRECT("E"&amp;ROW())="","",IF(INDIRECT("G"&amp;ROW())="",INDIRECT("ListsDMT!L"&amp;($I$3-YEAR(INDIRECT("E"&amp;ROW())))),HLOOKUP(INDIRECT("G"&amp;ROW()),GradeAgesDMT,($I$3-YEAR(INDIRECT("E"&amp;ROW()))),FALSE)))</f>
        <v/>
      </c>
      <c r="I38" s="93"/>
      <c r="J38" s="18"/>
      <c r="K38" s="66"/>
      <c r="L38" s="66"/>
      <c r="M38" s="66"/>
      <c r="N38" s="89"/>
      <c r="O38" s="67"/>
    </row>
    <row r="39" spans="1:15" ht="16.5" thickBot="1">
      <c r="A39" s="31">
        <v>18</v>
      </c>
      <c r="B39" s="80"/>
      <c r="C39" s="54"/>
      <c r="D39" s="61"/>
      <c r="E39" s="56"/>
      <c r="F39" s="57"/>
      <c r="G39" s="58"/>
      <c r="H39" s="59" t="str">
        <f t="shared" ca="1" si="1"/>
        <v/>
      </c>
      <c r="I39" s="93"/>
      <c r="J39" s="18"/>
      <c r="K39" s="66"/>
      <c r="L39" s="66"/>
      <c r="M39" s="66"/>
      <c r="N39" s="89"/>
      <c r="O39" s="67"/>
    </row>
    <row r="40" spans="1:15" ht="16.5" thickBot="1">
      <c r="A40" s="10">
        <v>19</v>
      </c>
      <c r="B40" s="78"/>
      <c r="C40" s="54"/>
      <c r="D40" s="55"/>
      <c r="E40" s="56"/>
      <c r="F40" s="57"/>
      <c r="G40" s="58"/>
      <c r="H40" s="59" t="str">
        <f t="shared" ca="1" si="1"/>
        <v/>
      </c>
      <c r="I40" s="93"/>
      <c r="J40" s="18"/>
      <c r="K40" s="66"/>
      <c r="L40" s="66"/>
      <c r="M40" s="66"/>
      <c r="N40" s="89"/>
      <c r="O40" s="67"/>
    </row>
    <row r="41" spans="1:15" ht="16.5" thickBot="1">
      <c r="A41" s="30">
        <v>20</v>
      </c>
      <c r="B41" s="79"/>
      <c r="C41" s="54"/>
      <c r="D41" s="60"/>
      <c r="E41" s="56"/>
      <c r="F41" s="57"/>
      <c r="G41" s="58"/>
      <c r="H41" s="59" t="str">
        <f t="shared" ca="1" si="1"/>
        <v/>
      </c>
      <c r="I41" s="93"/>
      <c r="J41" s="18"/>
      <c r="K41" s="66"/>
      <c r="L41" s="66"/>
      <c r="M41" s="66"/>
      <c r="N41" s="89"/>
      <c r="O41" s="67"/>
    </row>
    <row r="42" spans="1:15" ht="16.5" thickBot="1">
      <c r="A42" s="30">
        <v>21</v>
      </c>
      <c r="B42" s="78"/>
      <c r="C42" s="54"/>
      <c r="D42" s="55"/>
      <c r="E42" s="56"/>
      <c r="F42" s="57"/>
      <c r="G42" s="58"/>
      <c r="H42" s="59" t="str">
        <f t="shared" ca="1" si="1"/>
        <v/>
      </c>
      <c r="I42" s="93"/>
      <c r="J42" s="18"/>
      <c r="K42" s="66"/>
      <c r="L42" s="66"/>
      <c r="M42" s="66"/>
      <c r="N42" s="89"/>
      <c r="O42" s="67"/>
    </row>
    <row r="43" spans="1:15" ht="16.5" thickBot="1">
      <c r="A43" s="30">
        <v>22</v>
      </c>
      <c r="B43" s="79"/>
      <c r="C43" s="54"/>
      <c r="D43" s="60"/>
      <c r="E43" s="56"/>
      <c r="F43" s="57"/>
      <c r="G43" s="58"/>
      <c r="H43" s="59" t="str">
        <f t="shared" ca="1" si="1"/>
        <v/>
      </c>
      <c r="I43" s="93"/>
      <c r="J43" s="18"/>
      <c r="K43" s="66"/>
      <c r="L43" s="66"/>
      <c r="M43" s="66"/>
      <c r="N43" s="89"/>
      <c r="O43" s="67"/>
    </row>
    <row r="44" spans="1:15" ht="16.5" thickBot="1">
      <c r="A44" s="30">
        <v>23</v>
      </c>
      <c r="B44" s="79"/>
      <c r="C44" s="54"/>
      <c r="D44" s="61"/>
      <c r="E44" s="56"/>
      <c r="F44" s="57"/>
      <c r="G44" s="58"/>
      <c r="H44" s="59" t="str">
        <f t="shared" ca="1" si="1"/>
        <v/>
      </c>
      <c r="I44" s="93"/>
      <c r="J44" s="18"/>
      <c r="K44" s="66"/>
      <c r="L44" s="66"/>
      <c r="M44" s="66"/>
      <c r="N44" s="89"/>
      <c r="O44" s="67"/>
    </row>
    <row r="45" spans="1:15" ht="16.5" customHeight="1" thickBot="1">
      <c r="A45" s="348" t="s">
        <v>61</v>
      </c>
      <c r="B45" s="360"/>
      <c r="C45" s="350" t="s">
        <v>90</v>
      </c>
      <c r="D45" s="351"/>
      <c r="E45" s="128" t="s">
        <v>40</v>
      </c>
      <c r="F45" s="352"/>
      <c r="G45" s="353"/>
      <c r="H45" s="354" t="s">
        <v>23</v>
      </c>
      <c r="I45" s="353"/>
      <c r="J45" s="18"/>
      <c r="K45" s="66"/>
      <c r="L45" s="66"/>
      <c r="M45" s="70"/>
      <c r="N45" s="127" t="s">
        <v>91</v>
      </c>
      <c r="O45" s="67"/>
    </row>
    <row r="46" spans="1:15" ht="16.5" customHeight="1" thickBot="1">
      <c r="A46" s="355" t="str">
        <f>IF(H45="All Day","","2nd Official:" )</f>
        <v/>
      </c>
      <c r="B46" s="359"/>
      <c r="C46" s="350"/>
      <c r="D46" s="351"/>
      <c r="E46" s="128" t="str">
        <f>IF(H45="All Day","","Job:" )</f>
        <v/>
      </c>
      <c r="F46" s="352"/>
      <c r="G46" s="353"/>
      <c r="H46" s="357" t="str">
        <f>IF(H45="All Day","",IF(H45="Morning","Afternoon","Morning"))</f>
        <v/>
      </c>
      <c r="I46" s="358"/>
      <c r="J46" s="19"/>
      <c r="K46" s="66"/>
      <c r="L46" s="66"/>
      <c r="M46" s="70"/>
      <c r="N46" s="89"/>
      <c r="O46" s="67"/>
    </row>
    <row r="47" spans="1:15" ht="16.5" thickBot="1">
      <c r="A47" s="30">
        <v>24</v>
      </c>
      <c r="B47" s="79"/>
      <c r="C47" s="54"/>
      <c r="D47" s="55"/>
      <c r="E47" s="56"/>
      <c r="F47" s="57"/>
      <c r="G47" s="58"/>
      <c r="H47" s="59" t="str">
        <f t="shared" ref="H47:H54" ca="1" si="2">IF(INDIRECT("E"&amp;ROW())="","",IF(INDIRECT("G"&amp;ROW())="",INDIRECT("ListsDMT!L"&amp;($I$3-YEAR(INDIRECT("E"&amp;ROW())))),HLOOKUP(INDIRECT("G"&amp;ROW()),GradeAgesDMT,($I$3-YEAR(INDIRECT("E"&amp;ROW()))),FALSE)))</f>
        <v/>
      </c>
      <c r="I47" s="93"/>
      <c r="J47" s="18"/>
      <c r="K47" s="66"/>
      <c r="L47" s="66"/>
      <c r="M47" s="66"/>
      <c r="N47" s="89"/>
      <c r="O47" s="67"/>
    </row>
    <row r="48" spans="1:15" ht="16.5" thickBot="1">
      <c r="A48" s="30">
        <v>25</v>
      </c>
      <c r="B48" s="79"/>
      <c r="C48" s="54"/>
      <c r="D48" s="60"/>
      <c r="E48" s="56"/>
      <c r="F48" s="57"/>
      <c r="G48" s="58"/>
      <c r="H48" s="59" t="str">
        <f t="shared" ca="1" si="2"/>
        <v/>
      </c>
      <c r="I48" s="93"/>
      <c r="J48" s="18"/>
      <c r="K48" s="66"/>
      <c r="L48" s="66"/>
      <c r="M48" s="66"/>
      <c r="N48" s="89"/>
      <c r="O48" s="67"/>
    </row>
    <row r="49" spans="1:15" ht="16.5" thickBot="1">
      <c r="A49" s="30">
        <v>26</v>
      </c>
      <c r="B49" s="79"/>
      <c r="C49" s="63"/>
      <c r="D49" s="60"/>
      <c r="E49" s="56"/>
      <c r="F49" s="57"/>
      <c r="G49" s="58"/>
      <c r="H49" s="59" t="str">
        <f t="shared" ca="1" si="2"/>
        <v/>
      </c>
      <c r="I49" s="93"/>
      <c r="J49" s="18"/>
      <c r="K49" s="66"/>
      <c r="L49" s="66"/>
      <c r="M49" s="66"/>
      <c r="N49" s="89"/>
      <c r="O49" s="67"/>
    </row>
    <row r="50" spans="1:15" ht="16.5" thickBot="1">
      <c r="A50" s="31">
        <v>27</v>
      </c>
      <c r="B50" s="80"/>
      <c r="C50" s="63"/>
      <c r="D50" s="62"/>
      <c r="E50" s="56"/>
      <c r="F50" s="57"/>
      <c r="G50" s="58"/>
      <c r="H50" s="59" t="str">
        <f t="shared" ca="1" si="2"/>
        <v/>
      </c>
      <c r="I50" s="93"/>
      <c r="J50" s="18"/>
      <c r="K50" s="66"/>
      <c r="L50" s="66"/>
      <c r="M50" s="66"/>
      <c r="N50" s="89"/>
      <c r="O50" s="67"/>
    </row>
    <row r="51" spans="1:15" ht="16.5" thickBot="1">
      <c r="A51" s="10">
        <v>28</v>
      </c>
      <c r="B51" s="78"/>
      <c r="C51" s="63"/>
      <c r="D51" s="55"/>
      <c r="E51" s="56"/>
      <c r="F51" s="57"/>
      <c r="G51" s="58"/>
      <c r="H51" s="59" t="str">
        <f t="shared" ca="1" si="2"/>
        <v/>
      </c>
      <c r="I51" s="93"/>
      <c r="J51" s="18"/>
      <c r="K51" s="66"/>
      <c r="L51" s="66"/>
      <c r="M51" s="66"/>
      <c r="N51" s="89"/>
      <c r="O51" s="67"/>
    </row>
    <row r="52" spans="1:15" ht="16.5" thickBot="1">
      <c r="A52" s="30">
        <v>29</v>
      </c>
      <c r="B52" s="78"/>
      <c r="C52" s="63"/>
      <c r="D52" s="60"/>
      <c r="E52" s="56"/>
      <c r="F52" s="57"/>
      <c r="G52" s="58"/>
      <c r="H52" s="59" t="str">
        <f t="shared" ca="1" si="2"/>
        <v/>
      </c>
      <c r="I52" s="93"/>
      <c r="J52" s="18"/>
      <c r="K52" s="66"/>
      <c r="L52" s="66"/>
      <c r="M52" s="66"/>
      <c r="N52" s="89"/>
      <c r="O52" s="67"/>
    </row>
    <row r="53" spans="1:15" ht="16.5" thickBot="1">
      <c r="A53" s="30">
        <f>A52+1</f>
        <v>30</v>
      </c>
      <c r="B53" s="79"/>
      <c r="C53" s="63"/>
      <c r="D53" s="60"/>
      <c r="E53" s="56"/>
      <c r="F53" s="57"/>
      <c r="G53" s="58"/>
      <c r="H53" s="59" t="str">
        <f t="shared" ca="1" si="2"/>
        <v/>
      </c>
      <c r="I53" s="93"/>
      <c r="J53" s="18"/>
      <c r="K53" s="66"/>
      <c r="L53" s="66"/>
      <c r="M53" s="66"/>
      <c r="N53" s="89"/>
      <c r="O53" s="67"/>
    </row>
    <row r="54" spans="1:15" ht="16.5" thickBot="1">
      <c r="A54" s="30">
        <f t="shared" ref="A54:A117" si="3">A53+1</f>
        <v>31</v>
      </c>
      <c r="B54" s="79"/>
      <c r="C54" s="63"/>
      <c r="D54" s="60"/>
      <c r="E54" s="56"/>
      <c r="F54" s="57"/>
      <c r="G54" s="58"/>
      <c r="H54" s="59" t="str">
        <f t="shared" ca="1" si="2"/>
        <v/>
      </c>
      <c r="I54" s="93"/>
      <c r="J54" s="18"/>
      <c r="K54" s="66"/>
      <c r="L54" s="66"/>
      <c r="M54" s="66"/>
      <c r="N54" s="89"/>
      <c r="O54" s="67"/>
    </row>
    <row r="55" spans="1:15" ht="16.5" customHeight="1" thickBot="1">
      <c r="A55" s="348" t="s">
        <v>61</v>
      </c>
      <c r="B55" s="360"/>
      <c r="C55" s="350" t="s">
        <v>90</v>
      </c>
      <c r="D55" s="351"/>
      <c r="E55" s="128" t="s">
        <v>40</v>
      </c>
      <c r="F55" s="352"/>
      <c r="G55" s="353"/>
      <c r="H55" s="361" t="s">
        <v>23</v>
      </c>
      <c r="I55" s="362"/>
      <c r="J55" s="18"/>
      <c r="K55" s="66"/>
      <c r="L55" s="68"/>
      <c r="M55" s="68"/>
      <c r="N55" s="127" t="s">
        <v>91</v>
      </c>
      <c r="O55" s="69"/>
    </row>
    <row r="56" spans="1:15" ht="16.5" customHeight="1" thickBot="1">
      <c r="A56" s="355" t="str">
        <f>IF(H55="All Day","","2nd Judge:" )</f>
        <v/>
      </c>
      <c r="B56" s="356"/>
      <c r="C56" s="350"/>
      <c r="D56" s="351"/>
      <c r="E56" s="128" t="str">
        <f>IF(H55="All Day","","Level:" )</f>
        <v/>
      </c>
      <c r="F56" s="352"/>
      <c r="G56" s="353"/>
      <c r="H56" s="357" t="str">
        <f>IF(H55="All Day","",IF(H55="Morning","Afternoon","Morning"))</f>
        <v/>
      </c>
      <c r="I56" s="358"/>
      <c r="J56" s="19"/>
      <c r="K56" s="66"/>
      <c r="L56" s="68"/>
      <c r="M56" s="68"/>
      <c r="N56" s="90"/>
      <c r="O56" s="69"/>
    </row>
    <row r="57" spans="1:15" ht="16.5" thickBot="1">
      <c r="A57" s="30">
        <f>A54+1</f>
        <v>32</v>
      </c>
      <c r="B57" s="79"/>
      <c r="C57" s="63"/>
      <c r="D57" s="60"/>
      <c r="E57" s="56"/>
      <c r="F57" s="57"/>
      <c r="G57" s="58"/>
      <c r="H57" s="59" t="str">
        <f t="shared" ref="H57:H64" ca="1" si="4">IF(INDIRECT("E"&amp;ROW())="","",IF(INDIRECT("G"&amp;ROW())="",INDIRECT("ListsDMT!L"&amp;($I$3-YEAR(INDIRECT("E"&amp;ROW())))),HLOOKUP(INDIRECT("G"&amp;ROW()),GradeAgesDMT,($I$3-YEAR(INDIRECT("E"&amp;ROW()))),FALSE)))</f>
        <v/>
      </c>
      <c r="I57" s="93"/>
      <c r="J57" s="18"/>
      <c r="K57" s="66"/>
      <c r="L57" s="66"/>
      <c r="M57" s="66"/>
      <c r="N57" s="89"/>
      <c r="O57" s="67"/>
    </row>
    <row r="58" spans="1:15" ht="16.5" thickBot="1">
      <c r="A58" s="30">
        <f>A57+1</f>
        <v>33</v>
      </c>
      <c r="B58" s="79"/>
      <c r="C58" s="63"/>
      <c r="D58" s="60"/>
      <c r="E58" s="56"/>
      <c r="F58" s="57"/>
      <c r="G58" s="58"/>
      <c r="H58" s="59" t="str">
        <f t="shared" ca="1" si="4"/>
        <v/>
      </c>
      <c r="I58" s="93"/>
      <c r="J58" s="18"/>
      <c r="K58" s="66"/>
      <c r="L58" s="66"/>
      <c r="M58" s="66"/>
      <c r="N58" s="89"/>
      <c r="O58" s="67"/>
    </row>
    <row r="59" spans="1:15" ht="16.5" thickBot="1">
      <c r="A59" s="30">
        <f>A58+1</f>
        <v>34</v>
      </c>
      <c r="B59" s="79"/>
      <c r="C59" s="63"/>
      <c r="D59" s="60"/>
      <c r="E59" s="56"/>
      <c r="F59" s="57"/>
      <c r="G59" s="58"/>
      <c r="H59" s="59" t="str">
        <f t="shared" ca="1" si="4"/>
        <v/>
      </c>
      <c r="I59" s="93"/>
      <c r="J59" s="18"/>
      <c r="K59" s="66"/>
      <c r="L59" s="66"/>
      <c r="M59" s="66"/>
      <c r="N59" s="89"/>
      <c r="O59" s="67"/>
    </row>
    <row r="60" spans="1:15" ht="16.5" thickBot="1">
      <c r="A60" s="30">
        <f>A59+1</f>
        <v>35</v>
      </c>
      <c r="B60" s="79"/>
      <c r="C60" s="63"/>
      <c r="D60" s="60"/>
      <c r="E60" s="56"/>
      <c r="F60" s="57"/>
      <c r="G60" s="58"/>
      <c r="H60" s="59" t="str">
        <f t="shared" ca="1" si="4"/>
        <v/>
      </c>
      <c r="I60" s="93"/>
      <c r="J60" s="18"/>
      <c r="K60" s="66"/>
      <c r="L60" s="66"/>
      <c r="M60" s="66"/>
      <c r="N60" s="89"/>
      <c r="O60" s="67"/>
    </row>
    <row r="61" spans="1:15" ht="16.5" thickBot="1">
      <c r="A61" s="30">
        <f>A60+1</f>
        <v>36</v>
      </c>
      <c r="B61" s="79"/>
      <c r="C61" s="63"/>
      <c r="D61" s="60"/>
      <c r="E61" s="56"/>
      <c r="F61" s="57"/>
      <c r="G61" s="58"/>
      <c r="H61" s="59" t="str">
        <f t="shared" ca="1" si="4"/>
        <v/>
      </c>
      <c r="I61" s="93"/>
      <c r="J61" s="18"/>
      <c r="K61" s="66"/>
      <c r="L61" s="66"/>
      <c r="M61" s="66"/>
      <c r="N61" s="89"/>
      <c r="O61" s="67"/>
    </row>
    <row r="62" spans="1:15" ht="16.5" thickBot="1">
      <c r="A62" s="30">
        <f>A61+1</f>
        <v>37</v>
      </c>
      <c r="B62" s="79"/>
      <c r="C62" s="63"/>
      <c r="D62" s="60"/>
      <c r="E62" s="56"/>
      <c r="F62" s="57"/>
      <c r="G62" s="58"/>
      <c r="H62" s="59" t="str">
        <f t="shared" ca="1" si="4"/>
        <v/>
      </c>
      <c r="I62" s="93"/>
      <c r="J62" s="18"/>
      <c r="K62" s="66"/>
      <c r="L62" s="66"/>
      <c r="M62" s="66"/>
      <c r="N62" s="89"/>
      <c r="O62" s="67"/>
    </row>
    <row r="63" spans="1:15" ht="16.5" thickBot="1">
      <c r="A63" s="30">
        <f t="shared" si="3"/>
        <v>38</v>
      </c>
      <c r="B63" s="79"/>
      <c r="C63" s="63"/>
      <c r="D63" s="60"/>
      <c r="E63" s="56"/>
      <c r="F63" s="57"/>
      <c r="G63" s="58"/>
      <c r="H63" s="59" t="str">
        <f t="shared" ca="1" si="4"/>
        <v/>
      </c>
      <c r="I63" s="93"/>
      <c r="J63" s="18"/>
      <c r="K63" s="66"/>
      <c r="L63" s="66"/>
      <c r="M63" s="66"/>
      <c r="N63" s="89"/>
      <c r="O63" s="67"/>
    </row>
    <row r="64" spans="1:15" ht="16.5" thickBot="1">
      <c r="A64" s="30">
        <f t="shared" si="3"/>
        <v>39</v>
      </c>
      <c r="B64" s="79"/>
      <c r="C64" s="63"/>
      <c r="D64" s="60"/>
      <c r="E64" s="56"/>
      <c r="F64" s="57"/>
      <c r="G64" s="58"/>
      <c r="H64" s="59" t="str">
        <f t="shared" ca="1" si="4"/>
        <v/>
      </c>
      <c r="I64" s="93"/>
      <c r="J64" s="18"/>
      <c r="K64" s="66"/>
      <c r="L64" s="66"/>
      <c r="M64" s="66"/>
      <c r="N64" s="89"/>
      <c r="O64" s="67"/>
    </row>
    <row r="65" spans="1:15" ht="16.5" customHeight="1" thickBot="1">
      <c r="A65" s="348" t="s">
        <v>62</v>
      </c>
      <c r="B65" s="349"/>
      <c r="C65" s="350" t="s">
        <v>89</v>
      </c>
      <c r="D65" s="351"/>
      <c r="E65" s="128" t="s">
        <v>39</v>
      </c>
      <c r="F65" s="352"/>
      <c r="G65" s="353"/>
      <c r="H65" s="354" t="s">
        <v>23</v>
      </c>
      <c r="I65" s="353"/>
      <c r="J65" s="18"/>
      <c r="K65" s="66"/>
      <c r="L65" s="66"/>
      <c r="M65" s="70"/>
      <c r="N65" s="89"/>
      <c r="O65" s="67"/>
    </row>
    <row r="66" spans="1:15" ht="16.5" customHeight="1" thickBot="1">
      <c r="A66" s="355" t="str">
        <f>IF(H65="All Day","","2nd Official:" )</f>
        <v/>
      </c>
      <c r="B66" s="359"/>
      <c r="C66" s="350"/>
      <c r="D66" s="351"/>
      <c r="E66" s="128" t="str">
        <f>IF(H65="All Day","","Job:" )</f>
        <v/>
      </c>
      <c r="F66" s="352"/>
      <c r="G66" s="353"/>
      <c r="H66" s="357" t="str">
        <f>IF(H65="All Day","",IF(H65="Morning","Afternoon","Morning"))</f>
        <v/>
      </c>
      <c r="I66" s="358"/>
      <c r="J66" s="19"/>
      <c r="K66" s="66"/>
      <c r="L66" s="66"/>
      <c r="M66" s="70"/>
      <c r="N66" s="89"/>
      <c r="O66" s="67"/>
    </row>
    <row r="67" spans="1:15" ht="16.5" thickBot="1">
      <c r="A67" s="30">
        <f>A64+1</f>
        <v>40</v>
      </c>
      <c r="B67" s="79"/>
      <c r="C67" s="63"/>
      <c r="D67" s="60"/>
      <c r="E67" s="56"/>
      <c r="F67" s="57"/>
      <c r="G67" s="58"/>
      <c r="H67" s="59" t="str">
        <f t="shared" ref="H67:H76" ca="1" si="5">IF(INDIRECT("E"&amp;ROW())="","",IF(INDIRECT("G"&amp;ROW())="",INDIRECT("ListsDMT!L"&amp;($I$3-YEAR(INDIRECT("E"&amp;ROW())))),HLOOKUP(INDIRECT("G"&amp;ROW()),GradeAgesDMT,($I$3-YEAR(INDIRECT("E"&amp;ROW()))),FALSE)))</f>
        <v/>
      </c>
      <c r="I67" s="93"/>
      <c r="J67" s="18"/>
      <c r="K67" s="66"/>
      <c r="L67" s="66"/>
      <c r="M67" s="66"/>
      <c r="N67" s="89"/>
      <c r="O67" s="67"/>
    </row>
    <row r="68" spans="1:15" ht="16.5" thickBot="1">
      <c r="A68" s="30">
        <f>A67+1</f>
        <v>41</v>
      </c>
      <c r="B68" s="79"/>
      <c r="C68" s="63"/>
      <c r="D68" s="60"/>
      <c r="E68" s="56"/>
      <c r="F68" s="57"/>
      <c r="G68" s="58"/>
      <c r="H68" s="59" t="str">
        <f t="shared" ca="1" si="5"/>
        <v/>
      </c>
      <c r="I68" s="93"/>
      <c r="J68" s="18"/>
      <c r="K68" s="66"/>
      <c r="L68" s="66"/>
      <c r="M68" s="66"/>
      <c r="N68" s="89"/>
      <c r="O68" s="67"/>
    </row>
    <row r="69" spans="1:15" ht="16.5" thickBot="1">
      <c r="A69" s="30">
        <f t="shared" ref="A69:A74" si="6">A68+1</f>
        <v>42</v>
      </c>
      <c r="B69" s="79"/>
      <c r="C69" s="63"/>
      <c r="D69" s="60"/>
      <c r="E69" s="56"/>
      <c r="F69" s="57"/>
      <c r="G69" s="58"/>
      <c r="H69" s="59" t="str">
        <f t="shared" ca="1" si="5"/>
        <v/>
      </c>
      <c r="I69" s="93"/>
      <c r="J69" s="18"/>
      <c r="K69" s="66"/>
      <c r="L69" s="66"/>
      <c r="M69" s="66"/>
      <c r="N69" s="89"/>
      <c r="O69" s="67"/>
    </row>
    <row r="70" spans="1:15" ht="16.5" thickBot="1">
      <c r="A70" s="30">
        <f t="shared" si="6"/>
        <v>43</v>
      </c>
      <c r="B70" s="79"/>
      <c r="C70" s="63"/>
      <c r="D70" s="60"/>
      <c r="E70" s="56"/>
      <c r="F70" s="57"/>
      <c r="G70" s="58"/>
      <c r="H70" s="59" t="str">
        <f t="shared" ca="1" si="5"/>
        <v/>
      </c>
      <c r="I70" s="93"/>
      <c r="J70" s="18"/>
      <c r="K70" s="66"/>
      <c r="L70" s="66"/>
      <c r="M70" s="66"/>
      <c r="N70" s="89"/>
      <c r="O70" s="67"/>
    </row>
    <row r="71" spans="1:15" ht="16.5" thickBot="1">
      <c r="A71" s="30">
        <f t="shared" si="6"/>
        <v>44</v>
      </c>
      <c r="B71" s="79"/>
      <c r="C71" s="63"/>
      <c r="D71" s="60"/>
      <c r="E71" s="56"/>
      <c r="F71" s="57"/>
      <c r="G71" s="58"/>
      <c r="H71" s="59" t="str">
        <f t="shared" ca="1" si="5"/>
        <v/>
      </c>
      <c r="I71" s="93"/>
      <c r="J71" s="18"/>
      <c r="K71" s="66"/>
      <c r="L71" s="66"/>
      <c r="M71" s="66"/>
      <c r="N71" s="89"/>
      <c r="O71" s="67"/>
    </row>
    <row r="72" spans="1:15" ht="16.5" thickBot="1">
      <c r="A72" s="30">
        <f t="shared" si="6"/>
        <v>45</v>
      </c>
      <c r="B72" s="79"/>
      <c r="C72" s="63"/>
      <c r="D72" s="60"/>
      <c r="E72" s="56"/>
      <c r="F72" s="57"/>
      <c r="G72" s="58"/>
      <c r="H72" s="59" t="str">
        <f t="shared" ca="1" si="5"/>
        <v/>
      </c>
      <c r="I72" s="93"/>
      <c r="J72" s="18"/>
      <c r="K72" s="66"/>
      <c r="L72" s="66"/>
      <c r="M72" s="66"/>
      <c r="N72" s="89"/>
      <c r="O72" s="67"/>
    </row>
    <row r="73" spans="1:15" ht="16.5" thickBot="1">
      <c r="A73" s="30">
        <f t="shared" si="6"/>
        <v>46</v>
      </c>
      <c r="B73" s="79"/>
      <c r="C73" s="63"/>
      <c r="D73" s="60"/>
      <c r="E73" s="56"/>
      <c r="F73" s="57"/>
      <c r="G73" s="58"/>
      <c r="H73" s="59" t="str">
        <f t="shared" ca="1" si="5"/>
        <v/>
      </c>
      <c r="I73" s="93"/>
      <c r="J73" s="18"/>
      <c r="K73" s="66"/>
      <c r="L73" s="66"/>
      <c r="M73" s="66"/>
      <c r="N73" s="89"/>
      <c r="O73" s="67"/>
    </row>
    <row r="74" spans="1:15" ht="16.5" thickBot="1">
      <c r="A74" s="30">
        <f t="shared" si="6"/>
        <v>47</v>
      </c>
      <c r="B74" s="79"/>
      <c r="C74" s="63"/>
      <c r="D74" s="60"/>
      <c r="E74" s="56"/>
      <c r="F74" s="57"/>
      <c r="G74" s="58"/>
      <c r="H74" s="59" t="str">
        <f t="shared" ca="1" si="5"/>
        <v/>
      </c>
      <c r="I74" s="93"/>
      <c r="J74" s="18"/>
      <c r="K74" s="66"/>
      <c r="L74" s="66"/>
      <c r="M74" s="66"/>
      <c r="N74" s="89"/>
      <c r="O74" s="67"/>
    </row>
    <row r="75" spans="1:15" ht="16.5" thickBot="1">
      <c r="A75" s="30">
        <f t="shared" si="3"/>
        <v>48</v>
      </c>
      <c r="B75" s="79"/>
      <c r="C75" s="63"/>
      <c r="D75" s="60"/>
      <c r="E75" s="56"/>
      <c r="F75" s="57"/>
      <c r="G75" s="58"/>
      <c r="H75" s="59" t="str">
        <f t="shared" ca="1" si="5"/>
        <v/>
      </c>
      <c r="I75" s="93"/>
      <c r="J75" s="18"/>
      <c r="K75" s="66"/>
      <c r="L75" s="66"/>
      <c r="M75" s="66"/>
      <c r="N75" s="89"/>
      <c r="O75" s="67"/>
    </row>
    <row r="76" spans="1:15" ht="16.5" thickBot="1">
      <c r="A76" s="30">
        <f t="shared" si="3"/>
        <v>49</v>
      </c>
      <c r="B76" s="79"/>
      <c r="C76" s="63"/>
      <c r="D76" s="60"/>
      <c r="E76" s="56"/>
      <c r="F76" s="57"/>
      <c r="G76" s="58"/>
      <c r="H76" s="59" t="str">
        <f t="shared" ca="1" si="5"/>
        <v/>
      </c>
      <c r="I76" s="93"/>
      <c r="J76" s="18"/>
      <c r="K76" s="66"/>
      <c r="L76" s="66"/>
      <c r="M76" s="66"/>
      <c r="N76" s="89"/>
      <c r="O76" s="67"/>
    </row>
    <row r="77" spans="1:15" ht="16.5" customHeight="1" thickBot="1">
      <c r="A77" s="348" t="s">
        <v>61</v>
      </c>
      <c r="B77" s="360"/>
      <c r="C77" s="350" t="s">
        <v>90</v>
      </c>
      <c r="D77" s="351"/>
      <c r="E77" s="128" t="s">
        <v>40</v>
      </c>
      <c r="F77" s="352"/>
      <c r="G77" s="353"/>
      <c r="H77" s="361" t="s">
        <v>23</v>
      </c>
      <c r="I77" s="362"/>
      <c r="J77" s="18"/>
      <c r="K77" s="66"/>
      <c r="L77" s="68"/>
      <c r="M77" s="68"/>
      <c r="N77" s="127" t="s">
        <v>91</v>
      </c>
      <c r="O77" s="69"/>
    </row>
    <row r="78" spans="1:15" ht="16.5" customHeight="1" thickBot="1">
      <c r="A78" s="355" t="str">
        <f>IF(H77="All Day","","2nd Judge:" )</f>
        <v/>
      </c>
      <c r="B78" s="356"/>
      <c r="C78" s="350"/>
      <c r="D78" s="351"/>
      <c r="E78" s="128" t="str">
        <f>IF(H77="All Day","","Level:" )</f>
        <v/>
      </c>
      <c r="F78" s="352"/>
      <c r="G78" s="353"/>
      <c r="H78" s="357" t="str">
        <f>IF(H77="All Day","",IF(H77="Morning","Afternoon","Morning"))</f>
        <v/>
      </c>
      <c r="I78" s="358"/>
      <c r="J78" s="19"/>
      <c r="K78" s="66"/>
      <c r="L78" s="68"/>
      <c r="M78" s="68"/>
      <c r="N78" s="90"/>
      <c r="O78" s="69"/>
    </row>
    <row r="79" spans="1:15" ht="16.5" thickBot="1">
      <c r="A79" s="30">
        <f>A76+1</f>
        <v>50</v>
      </c>
      <c r="B79" s="79"/>
      <c r="C79" s="63"/>
      <c r="D79" s="60"/>
      <c r="E79" s="56"/>
      <c r="F79" s="57"/>
      <c r="G79" s="58"/>
      <c r="H79" s="59" t="str">
        <f t="shared" ref="H79:H119" ca="1" si="7">IF(INDIRECT("E"&amp;ROW())="","",IF(INDIRECT("G"&amp;ROW())="",INDIRECT("ListsDMT!L"&amp;($I$3-YEAR(INDIRECT("E"&amp;ROW())))),HLOOKUP(INDIRECT("G"&amp;ROW()),GradeAgesDMT,($I$3-YEAR(INDIRECT("E"&amp;ROW()))),FALSE)))</f>
        <v/>
      </c>
      <c r="I79" s="93"/>
      <c r="J79" s="18"/>
      <c r="K79" s="66"/>
      <c r="L79" s="66"/>
      <c r="M79" s="66"/>
      <c r="N79" s="89"/>
      <c r="O79" s="67"/>
    </row>
    <row r="80" spans="1:15" ht="16.5" thickBot="1">
      <c r="A80" s="30">
        <f>A79+1</f>
        <v>51</v>
      </c>
      <c r="B80" s="79"/>
      <c r="C80" s="63"/>
      <c r="D80" s="60"/>
      <c r="E80" s="56"/>
      <c r="F80" s="57"/>
      <c r="G80" s="58"/>
      <c r="H80" s="59" t="str">
        <f t="shared" ca="1" si="7"/>
        <v/>
      </c>
      <c r="I80" s="93"/>
      <c r="J80" s="18"/>
      <c r="K80" s="66"/>
      <c r="L80" s="66"/>
      <c r="M80" s="66"/>
      <c r="N80" s="89"/>
      <c r="O80" s="67"/>
    </row>
    <row r="81" spans="1:15" ht="16.5" thickBot="1">
      <c r="A81" s="30">
        <f t="shared" ref="A81:A89" si="8">A80+1</f>
        <v>52</v>
      </c>
      <c r="B81" s="79"/>
      <c r="C81" s="63"/>
      <c r="D81" s="60"/>
      <c r="E81" s="56"/>
      <c r="F81" s="57"/>
      <c r="G81" s="58"/>
      <c r="H81" s="59" t="str">
        <f t="shared" ca="1" si="7"/>
        <v/>
      </c>
      <c r="I81" s="93"/>
      <c r="J81" s="18"/>
      <c r="K81" s="66"/>
      <c r="L81" s="66"/>
      <c r="M81" s="66"/>
      <c r="N81" s="89"/>
      <c r="O81" s="67"/>
    </row>
    <row r="82" spans="1:15" ht="16.5" thickBot="1">
      <c r="A82" s="30">
        <f t="shared" si="8"/>
        <v>53</v>
      </c>
      <c r="B82" s="79"/>
      <c r="C82" s="63"/>
      <c r="D82" s="60"/>
      <c r="E82" s="56"/>
      <c r="F82" s="57"/>
      <c r="G82" s="58"/>
      <c r="H82" s="59" t="str">
        <f t="shared" ca="1" si="7"/>
        <v/>
      </c>
      <c r="I82" s="93"/>
      <c r="J82" s="18"/>
      <c r="K82" s="66"/>
      <c r="L82" s="66"/>
      <c r="M82" s="66"/>
      <c r="N82" s="89"/>
      <c r="O82" s="67"/>
    </row>
    <row r="83" spans="1:15" ht="16.5" thickBot="1">
      <c r="A83" s="30">
        <f t="shared" si="8"/>
        <v>54</v>
      </c>
      <c r="B83" s="79"/>
      <c r="C83" s="63"/>
      <c r="D83" s="60"/>
      <c r="E83" s="56"/>
      <c r="F83" s="57"/>
      <c r="G83" s="58"/>
      <c r="H83" s="59" t="str">
        <f t="shared" ca="1" si="7"/>
        <v/>
      </c>
      <c r="I83" s="93"/>
      <c r="J83" s="18"/>
      <c r="K83" s="66"/>
      <c r="L83" s="66"/>
      <c r="M83" s="66"/>
      <c r="N83" s="89"/>
      <c r="O83" s="67"/>
    </row>
    <row r="84" spans="1:15" ht="16.5" thickBot="1">
      <c r="A84" s="30">
        <f t="shared" si="8"/>
        <v>55</v>
      </c>
      <c r="B84" s="79"/>
      <c r="C84" s="63"/>
      <c r="D84" s="60"/>
      <c r="E84" s="56"/>
      <c r="F84" s="57"/>
      <c r="G84" s="58"/>
      <c r="H84" s="59" t="str">
        <f t="shared" ca="1" si="7"/>
        <v/>
      </c>
      <c r="I84" s="93"/>
      <c r="J84" s="18"/>
      <c r="K84" s="66"/>
      <c r="L84" s="66"/>
      <c r="M84" s="66"/>
      <c r="N84" s="89"/>
      <c r="O84" s="67"/>
    </row>
    <row r="85" spans="1:15" ht="16.5" thickBot="1">
      <c r="A85" s="30">
        <f t="shared" si="8"/>
        <v>56</v>
      </c>
      <c r="B85" s="79"/>
      <c r="C85" s="63"/>
      <c r="D85" s="60"/>
      <c r="E85" s="56"/>
      <c r="F85" s="57"/>
      <c r="G85" s="58"/>
      <c r="H85" s="59" t="str">
        <f t="shared" ca="1" si="7"/>
        <v/>
      </c>
      <c r="I85" s="93"/>
      <c r="J85" s="18"/>
      <c r="K85" s="66"/>
      <c r="L85" s="66"/>
      <c r="M85" s="66"/>
      <c r="N85" s="89"/>
      <c r="O85" s="67"/>
    </row>
    <row r="86" spans="1:15" ht="16.5" thickBot="1">
      <c r="A86" s="30">
        <f t="shared" si="8"/>
        <v>57</v>
      </c>
      <c r="B86" s="79"/>
      <c r="C86" s="63"/>
      <c r="D86" s="60"/>
      <c r="E86" s="56"/>
      <c r="F86" s="57"/>
      <c r="G86" s="58"/>
      <c r="H86" s="59" t="str">
        <f t="shared" ca="1" si="7"/>
        <v/>
      </c>
      <c r="I86" s="93"/>
      <c r="J86" s="18"/>
      <c r="K86" s="66"/>
      <c r="L86" s="66"/>
      <c r="M86" s="66"/>
      <c r="N86" s="89"/>
      <c r="O86" s="67"/>
    </row>
    <row r="87" spans="1:15" ht="16.5" thickBot="1">
      <c r="A87" s="30">
        <f t="shared" si="8"/>
        <v>58</v>
      </c>
      <c r="B87" s="79"/>
      <c r="C87" s="63"/>
      <c r="D87" s="60"/>
      <c r="E87" s="56"/>
      <c r="F87" s="57"/>
      <c r="G87" s="58"/>
      <c r="H87" s="59" t="str">
        <f t="shared" ca="1" si="7"/>
        <v/>
      </c>
      <c r="I87" s="93"/>
      <c r="J87" s="18"/>
      <c r="K87" s="66"/>
      <c r="L87" s="66"/>
      <c r="M87" s="66"/>
      <c r="N87" s="89"/>
      <c r="O87" s="67"/>
    </row>
    <row r="88" spans="1:15" ht="16.5" thickBot="1">
      <c r="A88" s="30">
        <f t="shared" si="8"/>
        <v>59</v>
      </c>
      <c r="B88" s="79"/>
      <c r="C88" s="63"/>
      <c r="D88" s="60"/>
      <c r="E88" s="56"/>
      <c r="F88" s="57"/>
      <c r="G88" s="58"/>
      <c r="H88" s="59" t="str">
        <f t="shared" ca="1" si="7"/>
        <v/>
      </c>
      <c r="I88" s="93"/>
      <c r="J88" s="18"/>
      <c r="K88" s="66"/>
      <c r="L88" s="66"/>
      <c r="M88" s="66"/>
      <c r="N88" s="89"/>
      <c r="O88" s="67"/>
    </row>
    <row r="89" spans="1:15" ht="16.5" thickBot="1">
      <c r="A89" s="30">
        <f t="shared" si="8"/>
        <v>60</v>
      </c>
      <c r="B89" s="79"/>
      <c r="C89" s="63"/>
      <c r="D89" s="60"/>
      <c r="E89" s="56"/>
      <c r="F89" s="57"/>
      <c r="G89" s="58"/>
      <c r="H89" s="59" t="str">
        <f t="shared" ca="1" si="7"/>
        <v/>
      </c>
      <c r="I89" s="93"/>
      <c r="J89" s="18"/>
      <c r="K89" s="66"/>
      <c r="L89" s="66"/>
      <c r="M89" s="66"/>
      <c r="N89" s="89"/>
      <c r="O89" s="67"/>
    </row>
    <row r="90" spans="1:15" ht="16.5" thickBot="1">
      <c r="A90" s="30">
        <f t="shared" si="3"/>
        <v>61</v>
      </c>
      <c r="B90" s="79"/>
      <c r="C90" s="63"/>
      <c r="D90" s="60"/>
      <c r="E90" s="56"/>
      <c r="F90" s="57"/>
      <c r="G90" s="58"/>
      <c r="H90" s="59" t="str">
        <f t="shared" ca="1" si="7"/>
        <v/>
      </c>
      <c r="I90" s="93"/>
      <c r="J90" s="18"/>
      <c r="K90" s="66"/>
      <c r="L90" s="66"/>
      <c r="M90" s="66"/>
      <c r="N90" s="89"/>
      <c r="O90" s="67"/>
    </row>
    <row r="91" spans="1:15" ht="16.5" thickBot="1">
      <c r="A91" s="30">
        <f t="shared" si="3"/>
        <v>62</v>
      </c>
      <c r="B91" s="79"/>
      <c r="C91" s="63"/>
      <c r="D91" s="60"/>
      <c r="E91" s="56"/>
      <c r="F91" s="57"/>
      <c r="G91" s="58"/>
      <c r="H91" s="59" t="str">
        <f t="shared" ca="1" si="7"/>
        <v/>
      </c>
      <c r="I91" s="93"/>
      <c r="J91" s="18"/>
      <c r="K91" s="66"/>
      <c r="L91" s="66"/>
      <c r="M91" s="66"/>
      <c r="N91" s="89"/>
      <c r="O91" s="67"/>
    </row>
    <row r="92" spans="1:15" ht="16.5" thickBot="1">
      <c r="A92" s="30">
        <f t="shared" si="3"/>
        <v>63</v>
      </c>
      <c r="B92" s="79"/>
      <c r="C92" s="63"/>
      <c r="D92" s="60"/>
      <c r="E92" s="56"/>
      <c r="F92" s="57"/>
      <c r="G92" s="58"/>
      <c r="H92" s="59" t="str">
        <f t="shared" ca="1" si="7"/>
        <v/>
      </c>
      <c r="I92" s="93"/>
      <c r="J92" s="18"/>
      <c r="K92" s="66"/>
      <c r="L92" s="66"/>
      <c r="M92" s="66"/>
      <c r="N92" s="89"/>
      <c r="O92" s="67"/>
    </row>
    <row r="93" spans="1:15" ht="16.5" thickBot="1">
      <c r="A93" s="30">
        <f t="shared" si="3"/>
        <v>64</v>
      </c>
      <c r="B93" s="79"/>
      <c r="C93" s="63"/>
      <c r="D93" s="60"/>
      <c r="E93" s="56"/>
      <c r="F93" s="57"/>
      <c r="G93" s="58"/>
      <c r="H93" s="59" t="str">
        <f t="shared" ca="1" si="7"/>
        <v/>
      </c>
      <c r="I93" s="93"/>
      <c r="J93" s="18"/>
      <c r="K93" s="66"/>
      <c r="L93" s="66"/>
      <c r="M93" s="66"/>
      <c r="N93" s="89"/>
      <c r="O93" s="67"/>
    </row>
    <row r="94" spans="1:15" ht="16.5" thickBot="1">
      <c r="A94" s="30">
        <f t="shared" si="3"/>
        <v>65</v>
      </c>
      <c r="B94" s="79"/>
      <c r="C94" s="63"/>
      <c r="D94" s="60"/>
      <c r="E94" s="56"/>
      <c r="F94" s="57"/>
      <c r="G94" s="58"/>
      <c r="H94" s="59" t="str">
        <f t="shared" ca="1" si="7"/>
        <v/>
      </c>
      <c r="I94" s="93"/>
      <c r="J94" s="18"/>
      <c r="K94" s="66"/>
      <c r="L94" s="66"/>
      <c r="M94" s="66"/>
      <c r="N94" s="89"/>
      <c r="O94" s="67"/>
    </row>
    <row r="95" spans="1:15" ht="16.5" thickBot="1">
      <c r="A95" s="30">
        <f t="shared" si="3"/>
        <v>66</v>
      </c>
      <c r="B95" s="79"/>
      <c r="C95" s="63"/>
      <c r="D95" s="60"/>
      <c r="E95" s="56"/>
      <c r="F95" s="57"/>
      <c r="G95" s="58"/>
      <c r="H95" s="59" t="str">
        <f t="shared" ca="1" si="7"/>
        <v/>
      </c>
      <c r="I95" s="93"/>
      <c r="J95" s="18"/>
      <c r="K95" s="66"/>
      <c r="L95" s="66"/>
      <c r="M95" s="66"/>
      <c r="N95" s="89"/>
      <c r="O95" s="67"/>
    </row>
    <row r="96" spans="1:15" ht="16.5" thickBot="1">
      <c r="A96" s="30">
        <f t="shared" si="3"/>
        <v>67</v>
      </c>
      <c r="B96" s="79"/>
      <c r="C96" s="63"/>
      <c r="D96" s="60"/>
      <c r="E96" s="56"/>
      <c r="F96" s="57"/>
      <c r="G96" s="58"/>
      <c r="H96" s="59" t="str">
        <f t="shared" ca="1" si="7"/>
        <v/>
      </c>
      <c r="I96" s="93"/>
      <c r="J96" s="18"/>
      <c r="K96" s="66"/>
      <c r="L96" s="66"/>
      <c r="M96" s="66"/>
      <c r="N96" s="89"/>
      <c r="O96" s="67"/>
    </row>
    <row r="97" spans="1:15" ht="16.5" thickBot="1">
      <c r="A97" s="30">
        <f t="shared" si="3"/>
        <v>68</v>
      </c>
      <c r="B97" s="79"/>
      <c r="C97" s="63"/>
      <c r="D97" s="60"/>
      <c r="E97" s="56"/>
      <c r="F97" s="57"/>
      <c r="G97" s="58"/>
      <c r="H97" s="59" t="str">
        <f t="shared" ca="1" si="7"/>
        <v/>
      </c>
      <c r="I97" s="93"/>
      <c r="J97" s="18"/>
      <c r="K97" s="66"/>
      <c r="L97" s="66"/>
      <c r="M97" s="66"/>
      <c r="N97" s="89"/>
      <c r="O97" s="67"/>
    </row>
    <row r="98" spans="1:15" ht="16.5" thickBot="1">
      <c r="A98" s="30">
        <f t="shared" si="3"/>
        <v>69</v>
      </c>
      <c r="B98" s="79"/>
      <c r="C98" s="63"/>
      <c r="D98" s="60"/>
      <c r="E98" s="56"/>
      <c r="F98" s="57"/>
      <c r="G98" s="58"/>
      <c r="H98" s="59" t="str">
        <f t="shared" ca="1" si="7"/>
        <v/>
      </c>
      <c r="I98" s="93"/>
      <c r="J98" s="18"/>
      <c r="K98" s="66"/>
      <c r="L98" s="66"/>
      <c r="M98" s="66"/>
      <c r="N98" s="89"/>
      <c r="O98" s="67"/>
    </row>
    <row r="99" spans="1:15" ht="16.5" thickBot="1">
      <c r="A99" s="30">
        <f t="shared" si="3"/>
        <v>70</v>
      </c>
      <c r="B99" s="79"/>
      <c r="C99" s="63"/>
      <c r="D99" s="60"/>
      <c r="E99" s="56"/>
      <c r="F99" s="57"/>
      <c r="G99" s="58"/>
      <c r="H99" s="59" t="str">
        <f t="shared" ca="1" si="7"/>
        <v/>
      </c>
      <c r="I99" s="93"/>
      <c r="J99" s="18"/>
      <c r="K99" s="66"/>
      <c r="L99" s="66"/>
      <c r="M99" s="66"/>
      <c r="N99" s="89"/>
      <c r="O99" s="67"/>
    </row>
    <row r="100" spans="1:15" ht="16.5" thickBot="1">
      <c r="A100" s="30">
        <f t="shared" si="3"/>
        <v>71</v>
      </c>
      <c r="B100" s="79"/>
      <c r="C100" s="63"/>
      <c r="D100" s="60"/>
      <c r="E100" s="56"/>
      <c r="F100" s="57"/>
      <c r="G100" s="58"/>
      <c r="H100" s="59" t="str">
        <f t="shared" ca="1" si="7"/>
        <v/>
      </c>
      <c r="I100" s="93"/>
      <c r="J100" s="18"/>
      <c r="K100" s="66"/>
      <c r="L100" s="66"/>
      <c r="M100" s="66"/>
      <c r="N100" s="89"/>
      <c r="O100" s="67"/>
    </row>
    <row r="101" spans="1:15" ht="16.5" thickBot="1">
      <c r="A101" s="30">
        <f t="shared" si="3"/>
        <v>72</v>
      </c>
      <c r="B101" s="79"/>
      <c r="C101" s="63"/>
      <c r="D101" s="60"/>
      <c r="E101" s="56"/>
      <c r="F101" s="57"/>
      <c r="G101" s="58"/>
      <c r="H101" s="59" t="str">
        <f t="shared" ca="1" si="7"/>
        <v/>
      </c>
      <c r="I101" s="93"/>
      <c r="J101" s="18"/>
      <c r="K101" s="66"/>
      <c r="L101" s="66"/>
      <c r="M101" s="66"/>
      <c r="N101" s="89"/>
      <c r="O101" s="67"/>
    </row>
    <row r="102" spans="1:15" ht="16.5" thickBot="1">
      <c r="A102" s="30">
        <f t="shared" si="3"/>
        <v>73</v>
      </c>
      <c r="B102" s="79"/>
      <c r="C102" s="63"/>
      <c r="D102" s="60"/>
      <c r="E102" s="56"/>
      <c r="F102" s="57"/>
      <c r="G102" s="58"/>
      <c r="H102" s="59" t="str">
        <f t="shared" ca="1" si="7"/>
        <v/>
      </c>
      <c r="I102" s="93"/>
      <c r="J102" s="18"/>
      <c r="K102" s="66"/>
      <c r="L102" s="66"/>
      <c r="M102" s="66"/>
      <c r="N102" s="89"/>
      <c r="O102" s="67"/>
    </row>
    <row r="103" spans="1:15" ht="16.5" thickBot="1">
      <c r="A103" s="30">
        <f t="shared" si="3"/>
        <v>74</v>
      </c>
      <c r="B103" s="79"/>
      <c r="C103" s="63"/>
      <c r="D103" s="60"/>
      <c r="E103" s="56"/>
      <c r="F103" s="57"/>
      <c r="G103" s="58"/>
      <c r="H103" s="59" t="str">
        <f t="shared" ca="1" si="7"/>
        <v/>
      </c>
      <c r="I103" s="93"/>
      <c r="J103" s="18"/>
      <c r="K103" s="66"/>
      <c r="L103" s="66"/>
      <c r="M103" s="66"/>
      <c r="N103" s="89"/>
      <c r="O103" s="67"/>
    </row>
    <row r="104" spans="1:15" ht="16.5" thickBot="1">
      <c r="A104" s="30">
        <f t="shared" si="3"/>
        <v>75</v>
      </c>
      <c r="B104" s="79"/>
      <c r="C104" s="63"/>
      <c r="D104" s="60"/>
      <c r="E104" s="56"/>
      <c r="F104" s="57"/>
      <c r="G104" s="58"/>
      <c r="H104" s="59" t="str">
        <f t="shared" ca="1" si="7"/>
        <v/>
      </c>
      <c r="I104" s="93"/>
      <c r="J104" s="18"/>
      <c r="K104" s="66"/>
      <c r="L104" s="66"/>
      <c r="M104" s="66"/>
      <c r="N104" s="89"/>
      <c r="O104" s="67"/>
    </row>
    <row r="105" spans="1:15" ht="16.5" thickBot="1">
      <c r="A105" s="30">
        <f t="shared" si="3"/>
        <v>76</v>
      </c>
      <c r="B105" s="79"/>
      <c r="C105" s="63"/>
      <c r="D105" s="60"/>
      <c r="E105" s="56"/>
      <c r="F105" s="57"/>
      <c r="G105" s="58"/>
      <c r="H105" s="59" t="str">
        <f t="shared" ca="1" si="7"/>
        <v/>
      </c>
      <c r="I105" s="93"/>
      <c r="J105" s="18"/>
      <c r="K105" s="66"/>
      <c r="L105" s="66"/>
      <c r="M105" s="66"/>
      <c r="N105" s="89"/>
      <c r="O105" s="67"/>
    </row>
    <row r="106" spans="1:15" ht="16.5" thickBot="1">
      <c r="A106" s="30">
        <f t="shared" si="3"/>
        <v>77</v>
      </c>
      <c r="B106" s="79"/>
      <c r="C106" s="63"/>
      <c r="D106" s="60"/>
      <c r="E106" s="56"/>
      <c r="F106" s="57"/>
      <c r="G106" s="58"/>
      <c r="H106" s="59" t="str">
        <f t="shared" ca="1" si="7"/>
        <v/>
      </c>
      <c r="I106" s="93"/>
      <c r="J106" s="18"/>
      <c r="K106" s="66"/>
      <c r="L106" s="66"/>
      <c r="M106" s="66"/>
      <c r="N106" s="89"/>
      <c r="O106" s="67"/>
    </row>
    <row r="107" spans="1:15" ht="16.5" thickBot="1">
      <c r="A107" s="30">
        <f t="shared" si="3"/>
        <v>78</v>
      </c>
      <c r="B107" s="79"/>
      <c r="C107" s="63"/>
      <c r="D107" s="60"/>
      <c r="E107" s="56"/>
      <c r="F107" s="57"/>
      <c r="G107" s="58"/>
      <c r="H107" s="59" t="str">
        <f t="shared" ca="1" si="7"/>
        <v/>
      </c>
      <c r="I107" s="93"/>
      <c r="J107" s="18"/>
      <c r="K107" s="66"/>
      <c r="L107" s="66"/>
      <c r="M107" s="66"/>
      <c r="N107" s="89"/>
      <c r="O107" s="67"/>
    </row>
    <row r="108" spans="1:15" ht="16.5" thickBot="1">
      <c r="A108" s="30">
        <f t="shared" si="3"/>
        <v>79</v>
      </c>
      <c r="B108" s="79"/>
      <c r="C108" s="63"/>
      <c r="D108" s="60"/>
      <c r="E108" s="56"/>
      <c r="F108" s="57"/>
      <c r="G108" s="58"/>
      <c r="H108" s="59" t="str">
        <f t="shared" ca="1" si="7"/>
        <v/>
      </c>
      <c r="I108" s="93"/>
      <c r="J108" s="18"/>
      <c r="K108" s="66"/>
      <c r="L108" s="66"/>
      <c r="M108" s="66"/>
      <c r="N108" s="89"/>
      <c r="O108" s="67"/>
    </row>
    <row r="109" spans="1:15" ht="16.5" thickBot="1">
      <c r="A109" s="30">
        <f t="shared" si="3"/>
        <v>80</v>
      </c>
      <c r="B109" s="79"/>
      <c r="C109" s="63"/>
      <c r="D109" s="60"/>
      <c r="E109" s="56"/>
      <c r="F109" s="57"/>
      <c r="G109" s="58"/>
      <c r="H109" s="59" t="str">
        <f t="shared" ca="1" si="7"/>
        <v/>
      </c>
      <c r="I109" s="93"/>
      <c r="J109" s="18"/>
      <c r="K109" s="66"/>
      <c r="L109" s="66"/>
      <c r="M109" s="66"/>
      <c r="N109" s="89"/>
      <c r="O109" s="67"/>
    </row>
    <row r="110" spans="1:15" ht="16.5" thickBot="1">
      <c r="A110" s="30">
        <f t="shared" si="3"/>
        <v>81</v>
      </c>
      <c r="B110" s="79"/>
      <c r="C110" s="63"/>
      <c r="D110" s="60"/>
      <c r="E110" s="56"/>
      <c r="F110" s="57"/>
      <c r="G110" s="58"/>
      <c r="H110" s="59" t="str">
        <f t="shared" ca="1" si="7"/>
        <v/>
      </c>
      <c r="I110" s="93"/>
      <c r="J110" s="18"/>
      <c r="K110" s="66"/>
      <c r="L110" s="66"/>
      <c r="M110" s="66"/>
      <c r="N110" s="89"/>
      <c r="O110" s="67"/>
    </row>
    <row r="111" spans="1:15" ht="16.5" thickBot="1">
      <c r="A111" s="30">
        <f t="shared" si="3"/>
        <v>82</v>
      </c>
      <c r="B111" s="79"/>
      <c r="C111" s="63"/>
      <c r="D111" s="60"/>
      <c r="E111" s="56"/>
      <c r="F111" s="57"/>
      <c r="G111" s="58"/>
      <c r="H111" s="59" t="str">
        <f t="shared" ca="1" si="7"/>
        <v/>
      </c>
      <c r="I111" s="93"/>
      <c r="J111" s="18"/>
      <c r="K111" s="66"/>
      <c r="L111" s="66"/>
      <c r="M111" s="66"/>
      <c r="N111" s="89"/>
      <c r="O111" s="67"/>
    </row>
    <row r="112" spans="1:15" ht="16.5" thickBot="1">
      <c r="A112" s="30">
        <f t="shared" si="3"/>
        <v>83</v>
      </c>
      <c r="B112" s="79"/>
      <c r="C112" s="63"/>
      <c r="D112" s="60"/>
      <c r="E112" s="56"/>
      <c r="F112" s="57"/>
      <c r="G112" s="58"/>
      <c r="H112" s="59" t="str">
        <f t="shared" ca="1" si="7"/>
        <v/>
      </c>
      <c r="I112" s="93"/>
      <c r="J112" s="18"/>
      <c r="K112" s="66"/>
      <c r="L112" s="66"/>
      <c r="M112" s="66"/>
      <c r="N112" s="89"/>
      <c r="O112" s="67"/>
    </row>
    <row r="113" spans="1:15" ht="16.5" thickBot="1">
      <c r="A113" s="30">
        <f t="shared" si="3"/>
        <v>84</v>
      </c>
      <c r="B113" s="79"/>
      <c r="C113" s="63"/>
      <c r="D113" s="60"/>
      <c r="E113" s="56"/>
      <c r="F113" s="57"/>
      <c r="G113" s="58"/>
      <c r="H113" s="59" t="str">
        <f t="shared" ca="1" si="7"/>
        <v/>
      </c>
      <c r="I113" s="93"/>
      <c r="J113" s="18"/>
      <c r="K113" s="66"/>
      <c r="L113" s="66"/>
      <c r="M113" s="66"/>
      <c r="N113" s="89"/>
      <c r="O113" s="67"/>
    </row>
    <row r="114" spans="1:15" ht="16.5" thickBot="1">
      <c r="A114" s="30">
        <f t="shared" si="3"/>
        <v>85</v>
      </c>
      <c r="B114" s="79"/>
      <c r="C114" s="63"/>
      <c r="D114" s="60"/>
      <c r="E114" s="56"/>
      <c r="F114" s="57"/>
      <c r="G114" s="58"/>
      <c r="H114" s="59" t="str">
        <f t="shared" ca="1" si="7"/>
        <v/>
      </c>
      <c r="I114" s="93"/>
      <c r="J114" s="18"/>
      <c r="K114" s="66"/>
      <c r="L114" s="66"/>
      <c r="M114" s="66"/>
      <c r="N114" s="89"/>
      <c r="O114" s="67"/>
    </row>
    <row r="115" spans="1:15" ht="16.5" thickBot="1">
      <c r="A115" s="30">
        <f t="shared" si="3"/>
        <v>86</v>
      </c>
      <c r="B115" s="79"/>
      <c r="C115" s="63"/>
      <c r="D115" s="60"/>
      <c r="E115" s="56"/>
      <c r="F115" s="57"/>
      <c r="G115" s="58"/>
      <c r="H115" s="59" t="str">
        <f t="shared" ca="1" si="7"/>
        <v/>
      </c>
      <c r="I115" s="93"/>
      <c r="J115" s="18"/>
      <c r="K115" s="66"/>
      <c r="L115" s="66"/>
      <c r="M115" s="66"/>
      <c r="N115" s="89"/>
      <c r="O115" s="67"/>
    </row>
    <row r="116" spans="1:15" ht="16.5" thickBot="1">
      <c r="A116" s="30">
        <f t="shared" si="3"/>
        <v>87</v>
      </c>
      <c r="B116" s="79"/>
      <c r="C116" s="63"/>
      <c r="D116" s="60"/>
      <c r="E116" s="56"/>
      <c r="F116" s="57"/>
      <c r="G116" s="58"/>
      <c r="H116" s="59" t="str">
        <f t="shared" ca="1" si="7"/>
        <v/>
      </c>
      <c r="I116" s="93"/>
      <c r="J116" s="18"/>
      <c r="K116" s="66"/>
      <c r="L116" s="66"/>
      <c r="M116" s="66"/>
      <c r="N116" s="89"/>
      <c r="O116" s="67"/>
    </row>
    <row r="117" spans="1:15" ht="16.5" thickBot="1">
      <c r="A117" s="30">
        <f t="shared" si="3"/>
        <v>88</v>
      </c>
      <c r="B117" s="79"/>
      <c r="C117" s="63"/>
      <c r="D117" s="60"/>
      <c r="E117" s="56"/>
      <c r="F117" s="57"/>
      <c r="G117" s="58"/>
      <c r="H117" s="59" t="str">
        <f t="shared" ca="1" si="7"/>
        <v/>
      </c>
      <c r="I117" s="93"/>
      <c r="J117" s="18"/>
      <c r="K117" s="66"/>
      <c r="L117" s="66"/>
      <c r="M117" s="66"/>
      <c r="N117" s="89"/>
      <c r="O117" s="67"/>
    </row>
    <row r="118" spans="1:15" ht="16.5" thickBot="1">
      <c r="A118" s="30">
        <f>A117+1</f>
        <v>89</v>
      </c>
      <c r="B118" s="79"/>
      <c r="C118" s="63"/>
      <c r="D118" s="60"/>
      <c r="E118" s="56"/>
      <c r="F118" s="57"/>
      <c r="G118" s="58"/>
      <c r="H118" s="59" t="str">
        <f t="shared" ca="1" si="7"/>
        <v/>
      </c>
      <c r="I118" s="93"/>
      <c r="J118" s="18"/>
      <c r="K118" s="66"/>
      <c r="L118" s="66"/>
      <c r="M118" s="66"/>
      <c r="N118" s="89"/>
      <c r="O118" s="67"/>
    </row>
    <row r="119" spans="1:15" ht="16.5" thickBot="1">
      <c r="A119" s="30">
        <f>A118+1</f>
        <v>90</v>
      </c>
      <c r="B119" s="79"/>
      <c r="C119" s="63"/>
      <c r="D119" s="60"/>
      <c r="E119" s="56"/>
      <c r="F119" s="57"/>
      <c r="G119" s="58"/>
      <c r="H119" s="59" t="str">
        <f t="shared" ca="1" si="7"/>
        <v/>
      </c>
      <c r="I119" s="93"/>
      <c r="J119" s="18"/>
      <c r="K119" s="66"/>
      <c r="L119" s="66"/>
      <c r="M119" s="66"/>
      <c r="N119" s="89"/>
      <c r="O119" s="67"/>
    </row>
  </sheetData>
  <sheetProtection algorithmName="SHA-512" hashValue="Ve/2IELK+SRwiw+5KMBS9mq69RVUWmUJIFBWcrrRItgP7ssXRT5YI1S8bDX242ElPLPDRV8SLEXW97X9CYvBew==" saltValue="bfLyRLTqEwBt+m7XhwXTlw==" spinCount="100000" sheet="1" formatCells="0" selectLockedCells="1"/>
  <mergeCells count="91">
    <mergeCell ref="H1:I1"/>
    <mergeCell ref="A2:I2"/>
    <mergeCell ref="C3:H3"/>
    <mergeCell ref="A4:B4"/>
    <mergeCell ref="C4:D4"/>
    <mergeCell ref="E4:F4"/>
    <mergeCell ref="G4:I4"/>
    <mergeCell ref="A10:D10"/>
    <mergeCell ref="A11:D11"/>
    <mergeCell ref="A5:B5"/>
    <mergeCell ref="C5:D5"/>
    <mergeCell ref="E5:F5"/>
    <mergeCell ref="A7:B8"/>
    <mergeCell ref="C7:D8"/>
    <mergeCell ref="E7:F7"/>
    <mergeCell ref="G5:I5"/>
    <mergeCell ref="A6:B6"/>
    <mergeCell ref="C6:D6"/>
    <mergeCell ref="E6:F6"/>
    <mergeCell ref="G6:I6"/>
    <mergeCell ref="G7:I7"/>
    <mergeCell ref="E8:F8"/>
    <mergeCell ref="G8:I8"/>
    <mergeCell ref="A9:B9"/>
    <mergeCell ref="C9:D9"/>
    <mergeCell ref="E9:F9"/>
    <mergeCell ref="G9:I9"/>
    <mergeCell ref="A16:B16"/>
    <mergeCell ref="C16:D16"/>
    <mergeCell ref="F16:G16"/>
    <mergeCell ref="H16:I16"/>
    <mergeCell ref="A17:B17"/>
    <mergeCell ref="C17:D17"/>
    <mergeCell ref="F17:G17"/>
    <mergeCell ref="H17:I17"/>
    <mergeCell ref="A22:B22"/>
    <mergeCell ref="C22:D22"/>
    <mergeCell ref="F22:G22"/>
    <mergeCell ref="H22:I22"/>
    <mergeCell ref="A23:B23"/>
    <mergeCell ref="C23:D23"/>
    <mergeCell ref="F23:G23"/>
    <mergeCell ref="H23:I23"/>
    <mergeCell ref="A28:B28"/>
    <mergeCell ref="C28:D28"/>
    <mergeCell ref="F28:G28"/>
    <mergeCell ref="H28:I28"/>
    <mergeCell ref="A29:B29"/>
    <mergeCell ref="C29:D29"/>
    <mergeCell ref="F29:G29"/>
    <mergeCell ref="H29:I29"/>
    <mergeCell ref="A36:B36"/>
    <mergeCell ref="C36:D36"/>
    <mergeCell ref="F36:G36"/>
    <mergeCell ref="H36:I36"/>
    <mergeCell ref="A37:B37"/>
    <mergeCell ref="C37:D37"/>
    <mergeCell ref="F37:G37"/>
    <mergeCell ref="H37:I37"/>
    <mergeCell ref="A45:B45"/>
    <mergeCell ref="C45:D45"/>
    <mergeCell ref="F45:G45"/>
    <mergeCell ref="H45:I45"/>
    <mergeCell ref="A46:B46"/>
    <mergeCell ref="C46:D46"/>
    <mergeCell ref="F46:G46"/>
    <mergeCell ref="H46:I46"/>
    <mergeCell ref="A55:B55"/>
    <mergeCell ref="C55:D55"/>
    <mergeCell ref="F55:G55"/>
    <mergeCell ref="H55:I55"/>
    <mergeCell ref="A56:B56"/>
    <mergeCell ref="C56:D56"/>
    <mergeCell ref="F56:G56"/>
    <mergeCell ref="H56:I56"/>
    <mergeCell ref="A65:B65"/>
    <mergeCell ref="C65:D65"/>
    <mergeCell ref="F65:G65"/>
    <mergeCell ref="H65:I65"/>
    <mergeCell ref="A78:B78"/>
    <mergeCell ref="C78:D78"/>
    <mergeCell ref="F78:G78"/>
    <mergeCell ref="H78:I78"/>
    <mergeCell ref="A66:B66"/>
    <mergeCell ref="C66:D66"/>
    <mergeCell ref="F66:G66"/>
    <mergeCell ref="H66:I66"/>
    <mergeCell ref="A77:B77"/>
    <mergeCell ref="C77:D77"/>
    <mergeCell ref="F77:G77"/>
    <mergeCell ref="H77:I77"/>
  </mergeCells>
  <conditionalFormatting sqref="C16:D17 C22:D23 C28:D29 C36:D37 C46:D46 C55:D56 C65:D66">
    <cfRule type="expression" dxfId="3" priority="4" stopIfTrue="1">
      <formula>ISERROR(SEARCH("name of ",$C16))</formula>
    </cfRule>
  </conditionalFormatting>
  <conditionalFormatting sqref="N16 N28 N55 N77">
    <cfRule type="expression" dxfId="2" priority="3" stopIfTrue="1">
      <formula>ISERROR(SEARCH("please!",$N16))</formula>
    </cfRule>
  </conditionalFormatting>
  <conditionalFormatting sqref="C45:D45">
    <cfRule type="expression" dxfId="1" priority="2" stopIfTrue="1">
      <formula>ISERROR(SEARCH("name of ",$C45))</formula>
    </cfRule>
  </conditionalFormatting>
  <conditionalFormatting sqref="N45">
    <cfRule type="expression" dxfId="0" priority="1" stopIfTrue="1">
      <formula>ISERROR(SEARCH("please!",$N45))</formula>
    </cfRule>
  </conditionalFormatting>
  <dataValidations count="7">
    <dataValidation type="date" allowBlank="1" showInputMessage="1" showErrorMessage="1" errorTitle="Invalid Date" error="Please enter a date (earlier than 2014) in the form dd/mm/yyyy._x000a_For example,  25/12/1996." sqref="E14 E18:E21 E57:E64 E67:E76 E79:E119 E47:E54 E24:E27 E38:E44 E30:E35">
      <formula1>14611</formula1>
      <formula2>41639</formula2>
    </dataValidation>
    <dataValidation type="list" allowBlank="1" showInputMessage="1" showErrorMessage="1" errorTitle="Invalid Grade" error="Please enter a valid grade - NDP1, NDP6, CLB1, E, F, Novice etc.  Use the picklist to see the grades available for this competition" sqref="G14:G15 G18:G21 G24:G27 G30:G35 G38:G44 G47:G54 G57:G64 G67:G76 G79:G119">
      <formula1>GradeDMT</formula1>
    </dataValidation>
    <dataValidation type="list" allowBlank="1" showInputMessage="1" showErrorMessage="1" sqref="C5:D5">
      <formula1>Clubnames</formula1>
    </dataValidation>
    <dataValidation type="list" allowBlank="1" showInputMessage="1" showErrorMessage="1" sqref="H77:I77 H65 H55:I55 H45 H36 H28:I28 H22 H16:I16">
      <formula1>When</formula1>
    </dataValidation>
    <dataValidation type="date" allowBlank="1" showInputMessage="1" showErrorMessage="1" errorTitle="Invalid Date" error="Please enter a date (earlier than 2005) in the form dd/mm/yyyy._x000a_For example,  25/12/1996." sqref="E15">
      <formula1>14611</formula1>
      <formula2>41639</formula2>
    </dataValidation>
    <dataValidation type="list" allowBlank="1" showInputMessage="1" showErrorMessage="1" sqref="F79:F119 F67:F76 F57:F64 F18:F21 F14:F15 F47:F54 F24:F27 F38:F44 F30:F35">
      <formula1>Gender</formula1>
    </dataValidation>
    <dataValidation type="list" allowBlank="1" showInputMessage="1" showErrorMessage="1" sqref="I79:I119 I67:I76 I57:I64 I14:I15 I18:I21 I47:I54 I24:I27 I38:I44 I30:I35">
      <formula1>Teams</formula1>
    </dataValidation>
  </dataValidations>
  <pageMargins left="0.75" right="0.75" top="0.65" bottom="0.61" header="0.5" footer="0.5"/>
  <pageSetup paperSize="9" scale="78" fitToHeight="2" orientation="portrait" horizontalDpi="4294967294"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ListsDMT!$V$20:$V$37</xm:f>
          </x14:formula1>
          <xm:sqref>F16:G17 F28:G29 F45:G46 F55:G56 F77:G78</xm:sqref>
        </x14:dataValidation>
        <x14:dataValidation type="list" allowBlank="1" showInputMessage="1" showErrorMessage="1">
          <x14:formula1>
            <xm:f>ListsDMT!$W$5:$W$28</xm:f>
          </x14:formula1>
          <xm:sqref>F22:G23 F36:G37 F65:G66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zoomScalePageLayoutView="130" workbookViewId="0">
      <selection activeCell="B16" sqref="B16"/>
    </sheetView>
  </sheetViews>
  <sheetFormatPr defaultColWidth="9.140625" defaultRowHeight="12.75"/>
  <cols>
    <col min="1" max="1" width="4" style="71" customWidth="1"/>
    <col min="2" max="2" width="107.42578125" style="71" customWidth="1"/>
    <col min="3" max="16384" width="9.140625" style="71"/>
  </cols>
  <sheetData>
    <row r="1" spans="1:2" ht="20.25">
      <c r="A1" s="175"/>
      <c r="B1" s="178" t="s">
        <v>321</v>
      </c>
    </row>
    <row r="2" spans="1:2">
      <c r="A2" s="367" t="s">
        <v>44</v>
      </c>
      <c r="B2" s="368"/>
    </row>
    <row r="3" spans="1:2">
      <c r="A3" s="181">
        <v>1</v>
      </c>
      <c r="B3" s="176" t="s">
        <v>322</v>
      </c>
    </row>
    <row r="4" spans="1:2">
      <c r="A4" s="181">
        <v>2</v>
      </c>
      <c r="B4" s="176" t="s">
        <v>323</v>
      </c>
    </row>
    <row r="5" spans="1:2">
      <c r="A5" s="181">
        <v>3</v>
      </c>
      <c r="B5" s="176" t="s">
        <v>324</v>
      </c>
    </row>
    <row r="6" spans="1:2">
      <c r="A6" s="175"/>
      <c r="B6" s="182"/>
    </row>
    <row r="7" spans="1:2">
      <c r="A7" s="369" t="s">
        <v>325</v>
      </c>
      <c r="B7" s="370"/>
    </row>
    <row r="8" spans="1:2" ht="26.25" customHeight="1">
      <c r="A8" s="175"/>
      <c r="B8" s="182"/>
    </row>
    <row r="9" spans="1:2">
      <c r="A9" s="367" t="s">
        <v>54</v>
      </c>
      <c r="B9" s="368"/>
    </row>
    <row r="10" spans="1:2">
      <c r="A10" s="181">
        <v>1</v>
      </c>
      <c r="B10" s="176" t="s">
        <v>326</v>
      </c>
    </row>
    <row r="11" spans="1:2">
      <c r="A11" s="181">
        <v>2</v>
      </c>
      <c r="B11" s="176" t="s">
        <v>51</v>
      </c>
    </row>
    <row r="12" spans="1:2">
      <c r="A12" s="181">
        <v>3</v>
      </c>
      <c r="B12" s="176" t="s">
        <v>362</v>
      </c>
    </row>
    <row r="13" spans="1:2">
      <c r="A13" s="181">
        <v>4</v>
      </c>
      <c r="B13" s="176" t="s">
        <v>50</v>
      </c>
    </row>
    <row r="14" spans="1:2" ht="25.5">
      <c r="A14" s="181">
        <v>5</v>
      </c>
      <c r="B14" s="179" t="s">
        <v>327</v>
      </c>
    </row>
    <row r="15" spans="1:2">
      <c r="A15" s="181">
        <v>6</v>
      </c>
      <c r="B15" s="176" t="s">
        <v>328</v>
      </c>
    </row>
    <row r="16" spans="1:2">
      <c r="A16" s="181">
        <v>7</v>
      </c>
      <c r="B16" s="176" t="s">
        <v>49</v>
      </c>
    </row>
    <row r="17" spans="1:2">
      <c r="A17" s="181">
        <v>8</v>
      </c>
      <c r="B17" s="176" t="s">
        <v>48</v>
      </c>
    </row>
    <row r="18" spans="1:2">
      <c r="A18" s="181">
        <v>9</v>
      </c>
      <c r="B18" s="176" t="s">
        <v>329</v>
      </c>
    </row>
    <row r="19" spans="1:2" ht="25.5">
      <c r="A19" s="181">
        <v>11</v>
      </c>
      <c r="B19" s="179" t="s">
        <v>330</v>
      </c>
    </row>
    <row r="20" spans="1:2">
      <c r="A20" s="181">
        <v>12</v>
      </c>
      <c r="B20" s="176" t="s">
        <v>331</v>
      </c>
    </row>
    <row r="21" spans="1:2">
      <c r="A21" s="175"/>
      <c r="B21" s="177" t="s">
        <v>55</v>
      </c>
    </row>
    <row r="22" spans="1:2">
      <c r="A22" s="175"/>
      <c r="B22" s="177" t="s">
        <v>332</v>
      </c>
    </row>
    <row r="23" spans="1:2">
      <c r="A23" s="175"/>
      <c r="B23" s="182"/>
    </row>
    <row r="24" spans="1:2">
      <c r="A24" s="367" t="s">
        <v>44</v>
      </c>
      <c r="B24" s="368"/>
    </row>
    <row r="25" spans="1:2">
      <c r="A25" s="181">
        <v>1</v>
      </c>
      <c r="B25" s="176" t="s">
        <v>47</v>
      </c>
    </row>
    <row r="26" spans="1:2">
      <c r="A26" s="181">
        <v>2</v>
      </c>
      <c r="B26" s="176" t="s">
        <v>105</v>
      </c>
    </row>
    <row r="27" spans="1:2" ht="25.5">
      <c r="A27" s="181">
        <v>3</v>
      </c>
      <c r="B27" s="179" t="s">
        <v>333</v>
      </c>
    </row>
    <row r="28" spans="1:2" ht="29.25" customHeight="1">
      <c r="A28" s="181">
        <v>4</v>
      </c>
      <c r="B28" s="180" t="s">
        <v>66</v>
      </c>
    </row>
    <row r="29" spans="1:2" ht="28.5" customHeight="1">
      <c r="A29" s="181">
        <v>5</v>
      </c>
      <c r="B29" s="180" t="s">
        <v>56</v>
      </c>
    </row>
    <row r="30" spans="1:2" ht="50.25" customHeight="1">
      <c r="A30" s="181">
        <v>6</v>
      </c>
      <c r="B30" s="183" t="s">
        <v>52</v>
      </c>
    </row>
    <row r="31" spans="1:2" ht="204" customHeight="1">
      <c r="A31" s="181">
        <v>7</v>
      </c>
      <c r="B31" s="179" t="s">
        <v>334</v>
      </c>
    </row>
    <row r="32" spans="1:2" ht="63.75" customHeight="1">
      <c r="A32" s="181">
        <v>8</v>
      </c>
      <c r="B32" s="179" t="s">
        <v>69</v>
      </c>
    </row>
    <row r="33" spans="1:2" ht="33" customHeight="1">
      <c r="A33" s="181">
        <v>9</v>
      </c>
      <c r="B33" s="183" t="s">
        <v>53</v>
      </c>
    </row>
    <row r="34" spans="1:2">
      <c r="A34" s="156"/>
      <c r="B34" s="148"/>
    </row>
    <row r="35" spans="1:2">
      <c r="A35" s="175"/>
      <c r="B35" s="179" t="s">
        <v>335</v>
      </c>
    </row>
    <row r="36" spans="1:2">
      <c r="B36" s="1"/>
    </row>
  </sheetData>
  <sheetProtection selectLockedCells="1"/>
  <mergeCells count="4">
    <mergeCell ref="A2:B2"/>
    <mergeCell ref="A9:B9"/>
    <mergeCell ref="A24:B24"/>
    <mergeCell ref="A7:B7"/>
  </mergeCells>
  <phoneticPr fontId="9" type="noConversion"/>
  <pageMargins left="0.75" right="0.75" top="1" bottom="1" header="0.5" footer="0.5"/>
  <pageSetup paperSize="9" scale="79" orientation="portrait" horizontalDpi="4294967294"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4"/>
  <sheetViews>
    <sheetView workbookViewId="0">
      <selection activeCell="A10" sqref="A10"/>
    </sheetView>
  </sheetViews>
  <sheetFormatPr defaultColWidth="9.140625" defaultRowHeight="12.75"/>
  <cols>
    <col min="1" max="1" width="27.28515625" style="153" customWidth="1"/>
    <col min="2" max="2" width="34.85546875" style="153" customWidth="1"/>
    <col min="3" max="3" width="15.140625" style="154" customWidth="1"/>
    <col min="4" max="4" width="15.7109375" style="154" customWidth="1"/>
    <col min="5" max="5" width="9.140625" style="154"/>
    <col min="6" max="6" width="14.42578125" style="154" bestFit="1" customWidth="1"/>
    <col min="7" max="7" width="33.42578125" style="154" bestFit="1" customWidth="1"/>
    <col min="8" max="8" width="17.42578125" style="154" bestFit="1" customWidth="1"/>
    <col min="9" max="9" width="11.7109375" style="153" customWidth="1"/>
    <col min="10" max="16384" width="9.140625" style="153"/>
  </cols>
  <sheetData>
    <row r="1" spans="1:9" s="87" customFormat="1" ht="72">
      <c r="A1" s="167" t="s">
        <v>14</v>
      </c>
      <c r="B1" s="159" t="s">
        <v>4</v>
      </c>
      <c r="C1" s="160" t="s">
        <v>7</v>
      </c>
      <c r="D1" s="160" t="s">
        <v>3</v>
      </c>
      <c r="E1" s="166" t="s">
        <v>112</v>
      </c>
      <c r="F1" s="160" t="s">
        <v>113</v>
      </c>
      <c r="G1" s="166" t="s">
        <v>35</v>
      </c>
      <c r="H1" s="160" t="s">
        <v>36</v>
      </c>
      <c r="I1" s="166" t="s">
        <v>29</v>
      </c>
    </row>
    <row r="2" spans="1:9" s="87" customFormat="1" ht="51">
      <c r="A2" s="237" t="s">
        <v>114</v>
      </c>
      <c r="B2" s="243" t="s">
        <v>115</v>
      </c>
      <c r="C2" s="244" t="s">
        <v>116</v>
      </c>
      <c r="D2" s="245" t="s">
        <v>117</v>
      </c>
      <c r="E2" s="245">
        <v>41476</v>
      </c>
      <c r="F2" s="246" t="s">
        <v>118</v>
      </c>
      <c r="G2" s="222" t="s">
        <v>119</v>
      </c>
      <c r="H2" s="247" t="s">
        <v>120</v>
      </c>
      <c r="I2" s="222" t="s">
        <v>121</v>
      </c>
    </row>
    <row r="3" spans="1:9" ht="38.25">
      <c r="A3" s="237" t="s">
        <v>122</v>
      </c>
      <c r="B3" s="243" t="s">
        <v>123</v>
      </c>
      <c r="C3" s="244" t="s">
        <v>124</v>
      </c>
      <c r="D3" s="245" t="s">
        <v>125</v>
      </c>
      <c r="E3" s="245">
        <v>41492</v>
      </c>
      <c r="F3" s="248" t="s">
        <v>126</v>
      </c>
      <c r="G3" s="222" t="s">
        <v>127</v>
      </c>
      <c r="H3" s="247" t="s">
        <v>128</v>
      </c>
      <c r="I3" s="222" t="s">
        <v>121</v>
      </c>
    </row>
    <row r="4" spans="1:9">
      <c r="A4" s="249" t="s">
        <v>129</v>
      </c>
      <c r="B4" s="240" t="s">
        <v>130</v>
      </c>
      <c r="C4" s="241" t="s">
        <v>131</v>
      </c>
      <c r="D4" s="238" t="s">
        <v>413</v>
      </c>
      <c r="E4" s="165">
        <v>84466</v>
      </c>
      <c r="F4" s="242" t="s">
        <v>414</v>
      </c>
      <c r="G4" s="174" t="s">
        <v>412</v>
      </c>
      <c r="H4" s="250" t="s">
        <v>132</v>
      </c>
      <c r="I4" s="222" t="s">
        <v>133</v>
      </c>
    </row>
    <row r="5" spans="1:9" ht="25.5">
      <c r="A5" s="249" t="s">
        <v>134</v>
      </c>
      <c r="B5" s="240" t="s">
        <v>135</v>
      </c>
      <c r="C5" s="241" t="s">
        <v>136</v>
      </c>
      <c r="D5" s="238" t="s">
        <v>137</v>
      </c>
      <c r="E5" s="165">
        <v>41977</v>
      </c>
      <c r="F5" s="251" t="s">
        <v>138</v>
      </c>
      <c r="G5" s="222" t="s">
        <v>139</v>
      </c>
      <c r="H5" s="250" t="s">
        <v>140</v>
      </c>
      <c r="I5" s="222" t="s">
        <v>133</v>
      </c>
    </row>
    <row r="6" spans="1:9" ht="25.5">
      <c r="A6" s="223" t="s">
        <v>363</v>
      </c>
      <c r="B6" s="224" t="s">
        <v>364</v>
      </c>
      <c r="C6" s="225" t="s">
        <v>365</v>
      </c>
      <c r="D6" s="226" t="s">
        <v>366</v>
      </c>
      <c r="E6" s="238">
        <v>42008</v>
      </c>
      <c r="F6" s="227" t="s">
        <v>367</v>
      </c>
      <c r="G6" s="222" t="s">
        <v>368</v>
      </c>
      <c r="H6" s="228" t="s">
        <v>369</v>
      </c>
      <c r="I6" s="222" t="s">
        <v>133</v>
      </c>
    </row>
    <row r="7" spans="1:9">
      <c r="A7" s="223" t="s">
        <v>407</v>
      </c>
      <c r="B7" s="224"/>
      <c r="C7" s="225"/>
      <c r="D7" s="226" t="s">
        <v>408</v>
      </c>
      <c r="E7" s="238" t="s">
        <v>176</v>
      </c>
      <c r="F7" s="227" t="s">
        <v>176</v>
      </c>
      <c r="G7" s="222" t="s">
        <v>409</v>
      </c>
      <c r="H7" s="228" t="s">
        <v>176</v>
      </c>
      <c r="I7" s="222"/>
    </row>
    <row r="8" spans="1:9">
      <c r="A8" s="259" t="s">
        <v>418</v>
      </c>
      <c r="B8" s="257" t="s">
        <v>419</v>
      </c>
      <c r="C8" s="258" t="s">
        <v>420</v>
      </c>
      <c r="D8" s="256" t="s">
        <v>421</v>
      </c>
      <c r="E8" s="256">
        <v>90563</v>
      </c>
      <c r="F8" s="261" t="s">
        <v>422</v>
      </c>
      <c r="G8" s="255" t="s">
        <v>423</v>
      </c>
      <c r="H8" s="260" t="s">
        <v>424</v>
      </c>
      <c r="I8" s="255" t="s">
        <v>121</v>
      </c>
    </row>
    <row r="9" spans="1:9" ht="38.25">
      <c r="A9" s="249" t="s">
        <v>141</v>
      </c>
      <c r="B9" s="240" t="s">
        <v>142</v>
      </c>
      <c r="C9" s="241" t="s">
        <v>143</v>
      </c>
      <c r="D9" s="238" t="s">
        <v>144</v>
      </c>
      <c r="E9" s="238">
        <v>40506</v>
      </c>
      <c r="F9" s="251" t="s">
        <v>145</v>
      </c>
      <c r="G9" s="222" t="s">
        <v>146</v>
      </c>
      <c r="H9" s="250" t="s">
        <v>147</v>
      </c>
      <c r="I9" s="222" t="s">
        <v>121</v>
      </c>
    </row>
    <row r="10" spans="1:9" ht="51">
      <c r="A10" s="237" t="s">
        <v>148</v>
      </c>
      <c r="B10" s="243" t="s">
        <v>149</v>
      </c>
      <c r="C10" s="244" t="s">
        <v>150</v>
      </c>
      <c r="D10" s="245" t="s">
        <v>151</v>
      </c>
      <c r="E10" s="245">
        <v>72000</v>
      </c>
      <c r="F10" s="248" t="s">
        <v>152</v>
      </c>
      <c r="G10" s="222" t="s">
        <v>370</v>
      </c>
      <c r="H10" s="247" t="s">
        <v>153</v>
      </c>
      <c r="I10" s="222" t="s">
        <v>121</v>
      </c>
    </row>
    <row r="11" spans="1:9" ht="38.25">
      <c r="A11" s="237" t="s">
        <v>154</v>
      </c>
      <c r="B11" s="243" t="s">
        <v>155</v>
      </c>
      <c r="C11" s="244" t="s">
        <v>156</v>
      </c>
      <c r="D11" s="245" t="s">
        <v>157</v>
      </c>
      <c r="E11" s="245">
        <v>41524</v>
      </c>
      <c r="F11" s="248" t="s">
        <v>158</v>
      </c>
      <c r="G11" s="222" t="s">
        <v>159</v>
      </c>
      <c r="H11" s="247" t="s">
        <v>160</v>
      </c>
      <c r="I11" s="222" t="s">
        <v>161</v>
      </c>
    </row>
    <row r="12" spans="1:9" ht="25.5">
      <c r="A12" s="237" t="s">
        <v>162</v>
      </c>
      <c r="B12" s="243" t="s">
        <v>163</v>
      </c>
      <c r="C12" s="244" t="s">
        <v>164</v>
      </c>
      <c r="D12" s="245" t="s">
        <v>165</v>
      </c>
      <c r="E12" s="245">
        <v>71170</v>
      </c>
      <c r="F12" s="248" t="s">
        <v>166</v>
      </c>
      <c r="G12" s="222" t="s">
        <v>167</v>
      </c>
      <c r="H12" s="247" t="s">
        <v>168</v>
      </c>
      <c r="I12" s="222" t="s">
        <v>133</v>
      </c>
    </row>
    <row r="13" spans="1:9" ht="38.25">
      <c r="A13" s="237" t="s">
        <v>169</v>
      </c>
      <c r="B13" s="243" t="s">
        <v>170</v>
      </c>
      <c r="C13" s="244" t="s">
        <v>171</v>
      </c>
      <c r="D13" s="245" t="s">
        <v>172</v>
      </c>
      <c r="E13" s="245">
        <v>41434</v>
      </c>
      <c r="F13" s="248" t="s">
        <v>173</v>
      </c>
      <c r="G13" s="222" t="s">
        <v>174</v>
      </c>
      <c r="H13" s="247" t="s">
        <v>175</v>
      </c>
      <c r="I13" s="222" t="s">
        <v>121</v>
      </c>
    </row>
    <row r="14" spans="1:9">
      <c r="A14" s="237" t="s">
        <v>406</v>
      </c>
      <c r="B14" s="243" t="s">
        <v>176</v>
      </c>
      <c r="C14" s="244" t="s">
        <v>176</v>
      </c>
      <c r="D14" s="245" t="s">
        <v>177</v>
      </c>
      <c r="E14" s="245" t="s">
        <v>176</v>
      </c>
      <c r="F14" s="248" t="s">
        <v>176</v>
      </c>
      <c r="G14" s="222" t="s">
        <v>178</v>
      </c>
      <c r="H14" s="247" t="s">
        <v>176</v>
      </c>
      <c r="I14" s="222" t="s">
        <v>179</v>
      </c>
    </row>
    <row r="15" spans="1:9" ht="51">
      <c r="A15" s="237" t="s">
        <v>180</v>
      </c>
      <c r="B15" s="243" t="s">
        <v>181</v>
      </c>
      <c r="C15" s="244" t="s">
        <v>182</v>
      </c>
      <c r="D15" s="245" t="s">
        <v>183</v>
      </c>
      <c r="E15" s="245">
        <v>41428</v>
      </c>
      <c r="F15" s="248" t="s">
        <v>184</v>
      </c>
      <c r="G15" s="222" t="s">
        <v>185</v>
      </c>
      <c r="H15" s="247" t="s">
        <v>186</v>
      </c>
      <c r="I15" s="222" t="s">
        <v>121</v>
      </c>
    </row>
    <row r="16" spans="1:9">
      <c r="A16" s="237" t="s">
        <v>187</v>
      </c>
      <c r="B16" s="243"/>
      <c r="C16" s="244"/>
      <c r="D16" s="245"/>
      <c r="E16" s="245"/>
      <c r="F16" s="248"/>
      <c r="G16" s="222" t="s">
        <v>415</v>
      </c>
      <c r="H16" s="247"/>
      <c r="I16" s="222"/>
    </row>
    <row r="17" spans="1:9">
      <c r="A17" s="249" t="s">
        <v>188</v>
      </c>
      <c r="B17" s="240" t="s">
        <v>189</v>
      </c>
      <c r="C17" s="241" t="s">
        <v>190</v>
      </c>
      <c r="D17" s="238" t="s">
        <v>191</v>
      </c>
      <c r="E17" s="238">
        <v>70770</v>
      </c>
      <c r="F17" s="251" t="s">
        <v>192</v>
      </c>
      <c r="G17" s="222" t="s">
        <v>193</v>
      </c>
      <c r="H17" s="250" t="s">
        <v>194</v>
      </c>
      <c r="I17" s="222" t="s">
        <v>195</v>
      </c>
    </row>
    <row r="18" spans="1:9" ht="63.75">
      <c r="A18" s="237" t="s">
        <v>196</v>
      </c>
      <c r="B18" s="243" t="s">
        <v>197</v>
      </c>
      <c r="C18" s="244" t="s">
        <v>198</v>
      </c>
      <c r="D18" s="245" t="s">
        <v>199</v>
      </c>
      <c r="E18" s="245">
        <v>21021</v>
      </c>
      <c r="F18" s="248" t="s">
        <v>200</v>
      </c>
      <c r="G18" s="222" t="s">
        <v>373</v>
      </c>
      <c r="H18" s="247" t="s">
        <v>201</v>
      </c>
      <c r="I18" s="222" t="s">
        <v>202</v>
      </c>
    </row>
    <row r="19" spans="1:9" ht="38.25">
      <c r="A19" s="237" t="s">
        <v>203</v>
      </c>
      <c r="B19" s="243" t="s">
        <v>204</v>
      </c>
      <c r="C19" s="244" t="s">
        <v>205</v>
      </c>
      <c r="D19" s="245" t="s">
        <v>206</v>
      </c>
      <c r="E19" s="245">
        <v>70960</v>
      </c>
      <c r="F19" s="248" t="s">
        <v>207</v>
      </c>
      <c r="G19" s="222" t="s">
        <v>208</v>
      </c>
      <c r="H19" s="247" t="s">
        <v>140</v>
      </c>
      <c r="I19" s="222" t="s">
        <v>179</v>
      </c>
    </row>
    <row r="20" spans="1:9" ht="25.5">
      <c r="A20" s="237" t="s">
        <v>209</v>
      </c>
      <c r="B20" s="243" t="s">
        <v>210</v>
      </c>
      <c r="C20" s="244" t="s">
        <v>211</v>
      </c>
      <c r="D20" s="245" t="s">
        <v>212</v>
      </c>
      <c r="E20" s="245">
        <v>40538</v>
      </c>
      <c r="F20" s="248" t="s">
        <v>213</v>
      </c>
      <c r="G20" s="222" t="s">
        <v>214</v>
      </c>
      <c r="H20" s="247" t="s">
        <v>215</v>
      </c>
      <c r="I20" s="222" t="s">
        <v>121</v>
      </c>
    </row>
    <row r="21" spans="1:9">
      <c r="A21" s="172" t="s">
        <v>216</v>
      </c>
      <c r="B21" s="252" t="s">
        <v>217</v>
      </c>
      <c r="C21" s="247" t="s">
        <v>218</v>
      </c>
      <c r="D21" s="247" t="s">
        <v>219</v>
      </c>
      <c r="E21" s="247">
        <v>40477</v>
      </c>
      <c r="F21" s="247" t="s">
        <v>220</v>
      </c>
      <c r="G21" s="168" t="s">
        <v>221</v>
      </c>
      <c r="H21" s="247" t="s">
        <v>222</v>
      </c>
      <c r="I21" s="168" t="s">
        <v>179</v>
      </c>
    </row>
    <row r="22" spans="1:9" ht="38.25">
      <c r="A22" s="172" t="s">
        <v>223</v>
      </c>
      <c r="B22" s="252" t="s">
        <v>224</v>
      </c>
      <c r="C22" s="247" t="s">
        <v>225</v>
      </c>
      <c r="D22" s="247" t="s">
        <v>226</v>
      </c>
      <c r="E22" s="247">
        <v>40541</v>
      </c>
      <c r="F22" s="247" t="s">
        <v>227</v>
      </c>
      <c r="G22" s="168" t="s">
        <v>228</v>
      </c>
      <c r="H22" s="247" t="s">
        <v>229</v>
      </c>
      <c r="I22" s="168" t="s">
        <v>202</v>
      </c>
    </row>
    <row r="23" spans="1:9" ht="25.5">
      <c r="A23" s="170" t="s">
        <v>230</v>
      </c>
      <c r="B23" s="171" t="s">
        <v>231</v>
      </c>
      <c r="C23" s="169" t="s">
        <v>232</v>
      </c>
      <c r="D23" s="169" t="s">
        <v>233</v>
      </c>
      <c r="E23" s="169">
        <v>41623</v>
      </c>
      <c r="F23" s="169" t="s">
        <v>234</v>
      </c>
      <c r="G23" s="168" t="s">
        <v>235</v>
      </c>
      <c r="H23" s="169" t="s">
        <v>236</v>
      </c>
      <c r="I23" s="168" t="s">
        <v>179</v>
      </c>
    </row>
    <row r="24" spans="1:9" ht="38.25">
      <c r="A24" s="249" t="s">
        <v>237</v>
      </c>
      <c r="B24" s="240" t="s">
        <v>238</v>
      </c>
      <c r="C24" s="241" t="s">
        <v>239</v>
      </c>
      <c r="D24" s="238" t="s">
        <v>240</v>
      </c>
      <c r="E24" s="238">
        <v>41433</v>
      </c>
      <c r="F24" s="251" t="s">
        <v>241</v>
      </c>
      <c r="G24" s="222" t="s">
        <v>374</v>
      </c>
      <c r="H24" s="250" t="s">
        <v>242</v>
      </c>
      <c r="I24" s="222" t="s">
        <v>202</v>
      </c>
    </row>
    <row r="25" spans="1:9" ht="25.5">
      <c r="A25" s="237" t="s">
        <v>243</v>
      </c>
      <c r="B25" s="243" t="s">
        <v>244</v>
      </c>
      <c r="C25" s="244" t="s">
        <v>245</v>
      </c>
      <c r="D25" s="245" t="s">
        <v>246</v>
      </c>
      <c r="E25" s="245">
        <v>41419</v>
      </c>
      <c r="F25" s="248" t="s">
        <v>247</v>
      </c>
      <c r="G25" s="222" t="s">
        <v>417</v>
      </c>
      <c r="H25" s="247" t="s">
        <v>248</v>
      </c>
      <c r="I25" s="222" t="s">
        <v>121</v>
      </c>
    </row>
    <row r="26" spans="1:9">
      <c r="A26" s="237" t="s">
        <v>249</v>
      </c>
      <c r="B26" s="243" t="s">
        <v>250</v>
      </c>
      <c r="C26" s="244" t="s">
        <v>251</v>
      </c>
      <c r="D26" s="245" t="s">
        <v>252</v>
      </c>
      <c r="E26" s="245">
        <v>41575</v>
      </c>
      <c r="F26" s="248" t="s">
        <v>253</v>
      </c>
      <c r="G26" s="222" t="s">
        <v>254</v>
      </c>
      <c r="H26" s="247" t="s">
        <v>255</v>
      </c>
      <c r="I26" s="222" t="s">
        <v>195</v>
      </c>
    </row>
    <row r="27" spans="1:9" ht="38.25">
      <c r="A27" s="237" t="s">
        <v>256</v>
      </c>
      <c r="B27" s="243" t="s">
        <v>257</v>
      </c>
      <c r="C27" s="244" t="s">
        <v>258</v>
      </c>
      <c r="D27" s="245" t="s">
        <v>259</v>
      </c>
      <c r="E27" s="245">
        <v>75461</v>
      </c>
      <c r="F27" s="248" t="s">
        <v>260</v>
      </c>
      <c r="G27" s="222" t="s">
        <v>261</v>
      </c>
      <c r="H27" s="247" t="s">
        <v>262</v>
      </c>
      <c r="I27" s="222" t="s">
        <v>133</v>
      </c>
    </row>
    <row r="28" spans="1:9" ht="25.5">
      <c r="A28" s="237" t="s">
        <v>263</v>
      </c>
      <c r="B28" s="243"/>
      <c r="C28" s="244"/>
      <c r="D28" s="245" t="s">
        <v>264</v>
      </c>
      <c r="E28" s="245"/>
      <c r="F28" s="248"/>
      <c r="G28" s="222" t="s">
        <v>208</v>
      </c>
      <c r="H28" s="247"/>
      <c r="I28" s="222"/>
    </row>
    <row r="29" spans="1:9" ht="38.25">
      <c r="A29" s="249" t="s">
        <v>265</v>
      </c>
      <c r="B29" s="240" t="s">
        <v>266</v>
      </c>
      <c r="C29" s="241" t="s">
        <v>267</v>
      </c>
      <c r="D29" s="238" t="s">
        <v>268</v>
      </c>
      <c r="E29" s="238">
        <v>40562</v>
      </c>
      <c r="F29" s="251" t="s">
        <v>269</v>
      </c>
      <c r="G29" s="222" t="s">
        <v>270</v>
      </c>
      <c r="H29" s="250" t="s">
        <v>271</v>
      </c>
      <c r="I29" s="222" t="s">
        <v>195</v>
      </c>
    </row>
    <row r="30" spans="1:9" ht="25.5">
      <c r="A30" s="249" t="s">
        <v>272</v>
      </c>
      <c r="B30" s="240" t="s">
        <v>273</v>
      </c>
      <c r="C30" s="241" t="s">
        <v>274</v>
      </c>
      <c r="D30" s="238" t="s">
        <v>275</v>
      </c>
      <c r="E30" s="238">
        <v>79882</v>
      </c>
      <c r="F30" s="251" t="s">
        <v>276</v>
      </c>
      <c r="G30" s="222" t="s">
        <v>277</v>
      </c>
      <c r="H30" s="250" t="s">
        <v>278</v>
      </c>
      <c r="I30" s="222" t="s">
        <v>121</v>
      </c>
    </row>
    <row r="31" spans="1:9" ht="25.5">
      <c r="A31" s="237" t="s">
        <v>279</v>
      </c>
      <c r="B31" s="243" t="s">
        <v>280</v>
      </c>
      <c r="C31" s="244" t="s">
        <v>281</v>
      </c>
      <c r="D31" s="245" t="s">
        <v>282</v>
      </c>
      <c r="E31" s="245">
        <v>41467</v>
      </c>
      <c r="F31" s="248" t="s">
        <v>283</v>
      </c>
      <c r="G31" s="222" t="s">
        <v>284</v>
      </c>
      <c r="H31" s="247" t="s">
        <v>285</v>
      </c>
      <c r="I31" s="222" t="s">
        <v>121</v>
      </c>
    </row>
    <row r="32" spans="1:9" ht="25.5">
      <c r="A32" s="249" t="s">
        <v>286</v>
      </c>
      <c r="B32" s="240" t="s">
        <v>287</v>
      </c>
      <c r="C32" s="241" t="s">
        <v>288</v>
      </c>
      <c r="D32" s="238" t="s">
        <v>289</v>
      </c>
      <c r="E32" s="238">
        <v>88864</v>
      </c>
      <c r="F32" s="251" t="s">
        <v>290</v>
      </c>
      <c r="G32" s="222" t="s">
        <v>291</v>
      </c>
      <c r="H32" s="250" t="s">
        <v>292</v>
      </c>
      <c r="I32" s="222" t="s">
        <v>121</v>
      </c>
    </row>
    <row r="33" spans="1:9" ht="25.5">
      <c r="A33" s="249" t="s">
        <v>293</v>
      </c>
      <c r="B33" s="240" t="s">
        <v>294</v>
      </c>
      <c r="C33" s="241" t="s">
        <v>295</v>
      </c>
      <c r="D33" s="238" t="s">
        <v>296</v>
      </c>
      <c r="E33" s="238">
        <v>127333</v>
      </c>
      <c r="F33" s="251" t="s">
        <v>297</v>
      </c>
      <c r="G33" s="222" t="s">
        <v>298</v>
      </c>
      <c r="H33" s="250" t="s">
        <v>299</v>
      </c>
      <c r="I33" s="222" t="s">
        <v>202</v>
      </c>
    </row>
    <row r="34" spans="1:9" ht="25.5">
      <c r="A34" s="237" t="s">
        <v>300</v>
      </c>
      <c r="B34" s="243" t="s">
        <v>301</v>
      </c>
      <c r="C34" s="244" t="s">
        <v>302</v>
      </c>
      <c r="D34" s="245" t="s">
        <v>303</v>
      </c>
      <c r="E34" s="245">
        <v>42106</v>
      </c>
      <c r="F34" s="248" t="s">
        <v>304</v>
      </c>
      <c r="G34" s="222" t="s">
        <v>305</v>
      </c>
      <c r="H34" s="247" t="s">
        <v>306</v>
      </c>
      <c r="I34" s="222" t="s">
        <v>121</v>
      </c>
    </row>
    <row r="35" spans="1:9" ht="25.5">
      <c r="A35" s="237" t="s">
        <v>307</v>
      </c>
      <c r="B35" s="243" t="s">
        <v>308</v>
      </c>
      <c r="C35" s="244" t="s">
        <v>309</v>
      </c>
      <c r="D35" s="245" t="s">
        <v>310</v>
      </c>
      <c r="E35" s="245">
        <v>70270</v>
      </c>
      <c r="F35" s="246" t="s">
        <v>311</v>
      </c>
      <c r="G35" s="222" t="s">
        <v>312</v>
      </c>
      <c r="H35" s="247" t="s">
        <v>176</v>
      </c>
      <c r="I35" s="222" t="s">
        <v>161</v>
      </c>
    </row>
    <row r="36" spans="1:9" ht="25.5">
      <c r="A36" s="249" t="s">
        <v>313</v>
      </c>
      <c r="B36" s="240" t="s">
        <v>314</v>
      </c>
      <c r="C36" s="241" t="s">
        <v>315</v>
      </c>
      <c r="D36" s="238" t="s">
        <v>316</v>
      </c>
      <c r="E36" s="238" t="s">
        <v>317</v>
      </c>
      <c r="F36" s="251" t="s">
        <v>318</v>
      </c>
      <c r="G36" s="222" t="s">
        <v>319</v>
      </c>
      <c r="H36" s="250" t="s">
        <v>320</v>
      </c>
      <c r="I36" s="222"/>
    </row>
    <row r="37" spans="1:9">
      <c r="A37" s="152"/>
      <c r="B37" s="151"/>
      <c r="C37" s="149"/>
      <c r="D37" s="149"/>
      <c r="E37" s="149"/>
      <c r="F37" s="149"/>
      <c r="G37" s="150"/>
      <c r="H37" s="157"/>
      <c r="I37" s="150"/>
    </row>
    <row r="38" spans="1:9">
      <c r="A38" s="152"/>
      <c r="B38" s="151"/>
      <c r="C38" s="149"/>
      <c r="D38" s="149"/>
      <c r="E38" s="149"/>
      <c r="F38" s="149"/>
      <c r="G38" s="150"/>
      <c r="H38" s="157"/>
      <c r="I38" s="150"/>
    </row>
    <row r="39" spans="1:9">
      <c r="A39" s="152"/>
      <c r="B39" s="151"/>
      <c r="C39" s="149"/>
      <c r="D39" s="149"/>
      <c r="E39" s="149"/>
      <c r="F39" s="149"/>
      <c r="G39" s="150"/>
      <c r="H39" s="157"/>
      <c r="I39" s="150"/>
    </row>
    <row r="40" spans="1:9">
      <c r="A40" s="152"/>
      <c r="B40" s="151"/>
      <c r="C40" s="149"/>
      <c r="D40" s="149"/>
      <c r="E40" s="149"/>
      <c r="F40" s="149"/>
      <c r="G40" s="150"/>
      <c r="H40" s="149"/>
      <c r="I40" s="150"/>
    </row>
    <row r="41" spans="1:9">
      <c r="A41" s="152"/>
      <c r="B41" s="151"/>
      <c r="C41" s="149"/>
      <c r="D41" s="149"/>
      <c r="E41" s="149"/>
      <c r="F41" s="149"/>
      <c r="G41" s="150"/>
      <c r="H41" s="149"/>
      <c r="I41" s="150"/>
    </row>
    <row r="42" spans="1:9">
      <c r="A42" s="152"/>
      <c r="B42" s="151"/>
      <c r="C42" s="149"/>
      <c r="D42" s="149"/>
      <c r="E42" s="149"/>
      <c r="F42" s="149"/>
      <c r="G42" s="150"/>
      <c r="H42" s="149"/>
      <c r="I42" s="150"/>
    </row>
    <row r="43" spans="1:9">
      <c r="A43" s="152"/>
      <c r="B43" s="161"/>
      <c r="C43" s="149"/>
      <c r="D43" s="149"/>
      <c r="E43" s="149"/>
      <c r="F43" s="149"/>
      <c r="G43" s="150"/>
      <c r="H43" s="157"/>
      <c r="I43" s="150"/>
    </row>
    <row r="44" spans="1:9">
      <c r="A44" s="152"/>
      <c r="B44" s="161"/>
      <c r="C44" s="149"/>
      <c r="D44" s="149"/>
      <c r="E44" s="149"/>
      <c r="F44" s="149"/>
      <c r="G44" s="150"/>
      <c r="H44" s="157"/>
      <c r="I44" s="150"/>
    </row>
    <row r="45" spans="1:9">
      <c r="A45" s="158"/>
      <c r="B45" s="151"/>
      <c r="C45" s="149"/>
      <c r="D45" s="149"/>
      <c r="E45" s="149"/>
      <c r="F45" s="149"/>
      <c r="G45" s="150"/>
      <c r="H45" s="149"/>
      <c r="I45" s="150"/>
    </row>
    <row r="46" spans="1:9">
      <c r="A46" s="152"/>
      <c r="B46" s="151"/>
      <c r="C46" s="149"/>
      <c r="D46" s="149"/>
      <c r="E46" s="149"/>
      <c r="F46" s="149"/>
      <c r="G46" s="150"/>
      <c r="H46" s="157"/>
      <c r="I46" s="150"/>
    </row>
    <row r="47" spans="1:9">
      <c r="A47" s="164"/>
      <c r="B47" s="162"/>
      <c r="C47" s="163"/>
      <c r="D47" s="149"/>
      <c r="E47" s="149"/>
      <c r="F47" s="149"/>
      <c r="G47" s="150"/>
      <c r="H47" s="163"/>
      <c r="I47" s="173"/>
    </row>
    <row r="48" spans="1:9">
      <c r="A48" s="158"/>
      <c r="B48" s="161"/>
      <c r="C48" s="157"/>
      <c r="D48" s="149"/>
      <c r="E48" s="149"/>
      <c r="F48" s="149"/>
      <c r="G48" s="150"/>
      <c r="H48" s="157"/>
      <c r="I48" s="150"/>
    </row>
    <row r="49" spans="1:9">
      <c r="A49" s="152"/>
      <c r="B49" s="151"/>
      <c r="C49" s="149"/>
      <c r="D49" s="149"/>
      <c r="E49" s="149"/>
      <c r="F49" s="155"/>
      <c r="G49" s="150"/>
      <c r="H49" s="149"/>
      <c r="I49" s="150"/>
    </row>
    <row r="50" spans="1:9">
      <c r="A50" s="152"/>
      <c r="B50" s="151"/>
      <c r="C50" s="149"/>
      <c r="D50" s="149"/>
      <c r="E50" s="157"/>
      <c r="F50" s="155"/>
      <c r="G50" s="150"/>
      <c r="H50" s="150"/>
      <c r="I50" s="150"/>
    </row>
    <row r="51" spans="1:9">
      <c r="A51" s="152"/>
      <c r="B51" s="151"/>
      <c r="C51" s="149"/>
      <c r="D51" s="149"/>
      <c r="E51" s="149"/>
      <c r="F51" s="155"/>
      <c r="G51" s="150"/>
      <c r="H51" s="149" t="s">
        <v>37</v>
      </c>
      <c r="I51" s="150"/>
    </row>
    <row r="52" spans="1:9">
      <c r="F52" s="220"/>
      <c r="G52" s="220"/>
      <c r="H52" s="220"/>
      <c r="I52" s="220"/>
    </row>
    <row r="53" spans="1:9">
      <c r="A53" s="152"/>
      <c r="B53" s="151"/>
      <c r="C53" s="149"/>
      <c r="D53" s="149"/>
      <c r="E53" s="149"/>
      <c r="F53" s="155"/>
      <c r="G53" s="150"/>
      <c r="H53" s="149" t="s">
        <v>37</v>
      </c>
      <c r="I53" s="150"/>
    </row>
    <row r="54" spans="1:9">
      <c r="F54" s="220"/>
      <c r="G54" s="220"/>
      <c r="H54" s="220"/>
      <c r="I54" s="220"/>
    </row>
  </sheetData>
  <sheetProtection selectLockedCells="1"/>
  <phoneticPr fontId="9" type="noConversion"/>
  <hyperlinks>
    <hyperlink ref="G30" r:id="rId1"/>
    <hyperlink ref="G24" r:id="rId2"/>
    <hyperlink ref="G33" r:id="rId3"/>
    <hyperlink ref="G18" r:id="rId4"/>
    <hyperlink ref="G2" r:id="rId5"/>
    <hyperlink ref="G10" r:id="rId6"/>
    <hyperlink ref="G19" r:id="rId7"/>
    <hyperlink ref="G20" r:id="rId8"/>
    <hyperlink ref="G22" r:id="rId9"/>
    <hyperlink ref="G27" r:id="rId10"/>
    <hyperlink ref="G31" r:id="rId11"/>
    <hyperlink ref="G23" r:id="rId12"/>
    <hyperlink ref="G15" r:id="rId13"/>
    <hyperlink ref="G34" r:id="rId14"/>
    <hyperlink ref="G26" r:id="rId15"/>
    <hyperlink ref="G13" r:id="rId16"/>
    <hyperlink ref="G5" r:id="rId17"/>
    <hyperlink ref="G35" r:id="rId18"/>
    <hyperlink ref="G11" r:id="rId19"/>
    <hyperlink ref="G9" r:id="rId20"/>
    <hyperlink ref="G17" r:id="rId21"/>
    <hyperlink ref="G12" r:id="rId22"/>
    <hyperlink ref="G4" r:id="rId23"/>
    <hyperlink ref="G29" r:id="rId24"/>
    <hyperlink ref="G14" r:id="rId25"/>
    <hyperlink ref="G32" r:id="rId26"/>
    <hyperlink ref="G3" r:id="rId27"/>
    <hyperlink ref="G25" r:id="rId28"/>
    <hyperlink ref="G16" r:id="rId29"/>
    <hyperlink ref="G28" r:id="rId30"/>
    <hyperlink ref="G6" r:id="rId31"/>
    <hyperlink ref="G7" r:id="rId32"/>
    <hyperlink ref="G8" r:id="rId33"/>
  </hyperlinks>
  <pageMargins left="0.75" right="0.75" top="1" bottom="1" header="0.5" footer="0.5"/>
  <pageSetup paperSize="9" orientation="portrait" horizontalDpi="4294967294" r:id="rId3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80"/>
  <sheetViews>
    <sheetView workbookViewId="0">
      <selection activeCell="D7" sqref="D7"/>
    </sheetView>
  </sheetViews>
  <sheetFormatPr defaultColWidth="8.85546875" defaultRowHeight="12.75"/>
  <cols>
    <col min="1" max="1" width="7.7109375" style="102" customWidth="1"/>
    <col min="2" max="2" width="7.7109375" style="103" customWidth="1"/>
    <col min="3" max="3" width="7.7109375" style="102" customWidth="1"/>
    <col min="4" max="4" width="7.7109375" style="103" customWidth="1"/>
    <col min="5" max="5" width="7.7109375" style="102" customWidth="1"/>
    <col min="6" max="6" width="7.7109375" style="103" customWidth="1"/>
    <col min="7" max="7" width="7.7109375" style="102" customWidth="1"/>
    <col min="8" max="8" width="7.7109375" style="103" customWidth="1"/>
    <col min="9" max="9" width="7.7109375" style="101" customWidth="1"/>
    <col min="10" max="10" width="7.7109375" style="98" customWidth="1"/>
    <col min="11" max="11" width="7.7109375" style="101" customWidth="1"/>
    <col min="12" max="12" width="7.7109375" style="103" customWidth="1"/>
    <col min="13" max="13" width="7.7109375" style="102" customWidth="1"/>
    <col min="14" max="14" width="7.7109375" style="98" customWidth="1"/>
    <col min="15" max="15" width="7.7109375" style="101" customWidth="1"/>
    <col min="16" max="16" width="7.7109375" style="98" customWidth="1"/>
    <col min="17" max="17" width="7.7109375" style="101" customWidth="1"/>
    <col min="18" max="18" width="11.42578125" style="101" customWidth="1"/>
    <col min="19" max="19" width="13.7109375" style="6" customWidth="1"/>
    <col min="21" max="21" width="11.140625" customWidth="1"/>
    <col min="22" max="22" width="32.42578125" customWidth="1"/>
    <col min="23" max="23" width="32" customWidth="1"/>
    <col min="24" max="24" width="13.28515625" customWidth="1"/>
  </cols>
  <sheetData>
    <row r="1" spans="1:28" ht="24" customHeight="1">
      <c r="A1" s="94" t="s">
        <v>107</v>
      </c>
      <c r="B1" s="94" t="s">
        <v>78</v>
      </c>
      <c r="C1" s="94" t="s">
        <v>77</v>
      </c>
      <c r="D1" s="94" t="s">
        <v>76</v>
      </c>
      <c r="E1" s="94" t="s">
        <v>75</v>
      </c>
      <c r="F1" s="94" t="s">
        <v>74</v>
      </c>
      <c r="G1" s="94" t="s">
        <v>73</v>
      </c>
      <c r="H1" s="94" t="s">
        <v>106</v>
      </c>
      <c r="I1" s="94" t="s">
        <v>72</v>
      </c>
      <c r="J1" s="94" t="s">
        <v>71</v>
      </c>
      <c r="K1" s="94"/>
      <c r="L1" s="94" t="s">
        <v>99</v>
      </c>
      <c r="M1" s="94" t="s">
        <v>100</v>
      </c>
      <c r="N1" s="94" t="s">
        <v>104</v>
      </c>
      <c r="O1" s="94" t="s">
        <v>101</v>
      </c>
      <c r="P1" s="94" t="s">
        <v>103</v>
      </c>
      <c r="Q1" s="94" t="s">
        <v>102</v>
      </c>
      <c r="R1" s="95" t="s">
        <v>63</v>
      </c>
      <c r="S1" s="106" t="s">
        <v>64</v>
      </c>
      <c r="Y1" s="116"/>
      <c r="Z1" s="116"/>
      <c r="AA1" s="116"/>
      <c r="AB1" s="116"/>
    </row>
    <row r="2" spans="1:28">
      <c r="A2" s="96" t="s">
        <v>65</v>
      </c>
      <c r="B2" s="98" t="s">
        <v>65</v>
      </c>
      <c r="C2" s="96" t="s">
        <v>65</v>
      </c>
      <c r="D2" s="98" t="s">
        <v>65</v>
      </c>
      <c r="E2" s="96" t="s">
        <v>65</v>
      </c>
      <c r="F2" s="98" t="s">
        <v>65</v>
      </c>
      <c r="G2" s="96" t="s">
        <v>65</v>
      </c>
      <c r="H2" s="98" t="s">
        <v>65</v>
      </c>
      <c r="I2" s="96" t="s">
        <v>65</v>
      </c>
      <c r="J2" s="98" t="s">
        <v>65</v>
      </c>
      <c r="K2" s="96"/>
      <c r="L2" s="98" t="s">
        <v>65</v>
      </c>
      <c r="M2" s="96" t="s">
        <v>65</v>
      </c>
      <c r="N2" s="98" t="s">
        <v>65</v>
      </c>
      <c r="O2" s="96" t="s">
        <v>65</v>
      </c>
      <c r="P2" s="98" t="s">
        <v>65</v>
      </c>
      <c r="Q2" s="96" t="s">
        <v>65</v>
      </c>
      <c r="R2" s="96" t="s">
        <v>65</v>
      </c>
      <c r="S2" s="6">
        <v>2</v>
      </c>
      <c r="Y2" s="117"/>
      <c r="Z2" s="118"/>
      <c r="AA2" s="117"/>
      <c r="AB2" s="118"/>
    </row>
    <row r="3" spans="1:28">
      <c r="A3" s="96" t="s">
        <v>65</v>
      </c>
      <c r="B3" s="98" t="s">
        <v>65</v>
      </c>
      <c r="C3" s="96" t="s">
        <v>65</v>
      </c>
      <c r="D3" s="97" t="s">
        <v>65</v>
      </c>
      <c r="E3" s="96" t="s">
        <v>65</v>
      </c>
      <c r="F3" s="98" t="s">
        <v>65</v>
      </c>
      <c r="G3" s="96" t="s">
        <v>65</v>
      </c>
      <c r="H3" s="98" t="s">
        <v>65</v>
      </c>
      <c r="I3" s="96" t="s">
        <v>65</v>
      </c>
      <c r="J3" s="98" t="s">
        <v>65</v>
      </c>
      <c r="K3" s="96"/>
      <c r="L3" s="98" t="s">
        <v>65</v>
      </c>
      <c r="M3" s="96" t="s">
        <v>65</v>
      </c>
      <c r="N3" s="98" t="s">
        <v>65</v>
      </c>
      <c r="O3" s="96" t="s">
        <v>65</v>
      </c>
      <c r="P3" s="98" t="s">
        <v>65</v>
      </c>
      <c r="Q3" s="96" t="s">
        <v>65</v>
      </c>
      <c r="R3" s="96" t="s">
        <v>65</v>
      </c>
      <c r="S3" s="6">
        <v>3</v>
      </c>
      <c r="Y3" s="117"/>
      <c r="Z3" s="118"/>
      <c r="AA3" s="117"/>
      <c r="AB3" s="118"/>
    </row>
    <row r="4" spans="1:28">
      <c r="A4" s="96" t="s">
        <v>65</v>
      </c>
      <c r="B4" s="98" t="s">
        <v>65</v>
      </c>
      <c r="C4" s="96" t="s">
        <v>65</v>
      </c>
      <c r="D4" s="97" t="s">
        <v>65</v>
      </c>
      <c r="E4" s="96" t="s">
        <v>65</v>
      </c>
      <c r="F4" s="98" t="s">
        <v>65</v>
      </c>
      <c r="G4" s="96" t="s">
        <v>65</v>
      </c>
      <c r="H4" s="98" t="s">
        <v>65</v>
      </c>
      <c r="I4" s="96" t="s">
        <v>65</v>
      </c>
      <c r="J4" s="98" t="s">
        <v>65</v>
      </c>
      <c r="K4" s="96"/>
      <c r="L4" s="98" t="s">
        <v>65</v>
      </c>
      <c r="M4" s="96" t="s">
        <v>65</v>
      </c>
      <c r="N4" s="98" t="s">
        <v>65</v>
      </c>
      <c r="O4" s="96" t="s">
        <v>65</v>
      </c>
      <c r="P4" s="98" t="s">
        <v>65</v>
      </c>
      <c r="Q4" s="96" t="s">
        <v>65</v>
      </c>
      <c r="R4" s="96" t="s">
        <v>65</v>
      </c>
      <c r="S4" s="6">
        <v>4</v>
      </c>
      <c r="T4" s="115" t="s">
        <v>97</v>
      </c>
      <c r="V4" s="33" t="s">
        <v>16</v>
      </c>
      <c r="W4" s="119" t="s">
        <v>27</v>
      </c>
      <c r="Y4" s="117"/>
      <c r="Z4" s="118"/>
      <c r="AA4" s="117"/>
      <c r="AB4" s="118"/>
    </row>
    <row r="5" spans="1:28">
      <c r="A5" s="96" t="s">
        <v>65</v>
      </c>
      <c r="B5" s="98" t="s">
        <v>65</v>
      </c>
      <c r="C5" s="96" t="s">
        <v>65</v>
      </c>
      <c r="D5" s="97" t="s">
        <v>65</v>
      </c>
      <c r="E5" s="96" t="s">
        <v>65</v>
      </c>
      <c r="F5" s="98" t="s">
        <v>65</v>
      </c>
      <c r="G5" s="96" t="s">
        <v>65</v>
      </c>
      <c r="H5" s="98" t="s">
        <v>65</v>
      </c>
      <c r="I5" s="96" t="s">
        <v>65</v>
      </c>
      <c r="J5" s="98" t="s">
        <v>65</v>
      </c>
      <c r="K5" s="96"/>
      <c r="L5" s="98" t="s">
        <v>65</v>
      </c>
      <c r="M5" s="96" t="s">
        <v>65</v>
      </c>
      <c r="N5" s="98" t="s">
        <v>65</v>
      </c>
      <c r="O5" s="96" t="s">
        <v>65</v>
      </c>
      <c r="P5" s="98" t="s">
        <v>65</v>
      </c>
      <c r="Q5" s="96" t="s">
        <v>65</v>
      </c>
      <c r="R5" s="96" t="s">
        <v>65</v>
      </c>
      <c r="S5" s="6">
        <v>5</v>
      </c>
      <c r="T5" s="94"/>
      <c r="V5" s="36" t="s">
        <v>17</v>
      </c>
      <c r="W5" s="140" t="s">
        <v>393</v>
      </c>
      <c r="Y5" s="117"/>
      <c r="Z5" s="118"/>
      <c r="AA5" s="117"/>
      <c r="AB5" s="118"/>
    </row>
    <row r="6" spans="1:28">
      <c r="A6" s="96" t="s">
        <v>65</v>
      </c>
      <c r="B6" s="97" t="s">
        <v>65</v>
      </c>
      <c r="C6" s="96" t="s">
        <v>65</v>
      </c>
      <c r="D6" s="104" t="s">
        <v>81</v>
      </c>
      <c r="E6" s="100" t="s">
        <v>81</v>
      </c>
      <c r="F6" s="104" t="s">
        <v>81</v>
      </c>
      <c r="G6" s="100" t="s">
        <v>81</v>
      </c>
      <c r="H6" s="104" t="s">
        <v>81</v>
      </c>
      <c r="I6" s="100" t="s">
        <v>81</v>
      </c>
      <c r="J6" s="253" t="s">
        <v>81</v>
      </c>
      <c r="K6" s="96"/>
      <c r="L6" s="104" t="s">
        <v>98</v>
      </c>
      <c r="M6" s="100" t="s">
        <v>98</v>
      </c>
      <c r="N6" s="104" t="s">
        <v>98</v>
      </c>
      <c r="O6" s="100" t="s">
        <v>98</v>
      </c>
      <c r="P6" s="104" t="s">
        <v>98</v>
      </c>
      <c r="Q6" s="100" t="s">
        <v>98</v>
      </c>
      <c r="R6" s="105" t="s">
        <v>81</v>
      </c>
      <c r="S6" s="6">
        <v>6</v>
      </c>
      <c r="T6" s="94" t="s">
        <v>107</v>
      </c>
      <c r="V6" s="36" t="s">
        <v>18</v>
      </c>
      <c r="W6" s="140" t="s">
        <v>394</v>
      </c>
      <c r="Y6" s="118"/>
      <c r="Z6" s="118"/>
      <c r="AA6" s="117"/>
      <c r="AB6" s="118"/>
    </row>
    <row r="7" spans="1:28">
      <c r="A7" s="96" t="s">
        <v>65</v>
      </c>
      <c r="B7" s="98" t="s">
        <v>65</v>
      </c>
      <c r="C7" s="96" t="s">
        <v>65</v>
      </c>
      <c r="D7" s="104" t="s">
        <v>81</v>
      </c>
      <c r="E7" s="100" t="s">
        <v>81</v>
      </c>
      <c r="F7" s="104" t="s">
        <v>81</v>
      </c>
      <c r="G7" s="100" t="s">
        <v>81</v>
      </c>
      <c r="H7" s="104" t="s">
        <v>81</v>
      </c>
      <c r="I7" s="100" t="s">
        <v>81</v>
      </c>
      <c r="J7" s="253" t="s">
        <v>81</v>
      </c>
      <c r="K7" s="100"/>
      <c r="L7" s="104" t="s">
        <v>98</v>
      </c>
      <c r="M7" s="100" t="s">
        <v>98</v>
      </c>
      <c r="N7" s="104" t="s">
        <v>98</v>
      </c>
      <c r="O7" s="100" t="s">
        <v>98</v>
      </c>
      <c r="P7" s="104" t="s">
        <v>98</v>
      </c>
      <c r="Q7" s="100" t="s">
        <v>98</v>
      </c>
      <c r="R7" s="105" t="s">
        <v>81</v>
      </c>
      <c r="S7" s="6">
        <v>7</v>
      </c>
      <c r="T7" s="94" t="s">
        <v>78</v>
      </c>
      <c r="V7" s="36" t="s">
        <v>19</v>
      </c>
      <c r="W7" s="140" t="s">
        <v>395</v>
      </c>
      <c r="Y7" s="118"/>
      <c r="Z7" s="118"/>
      <c r="AA7" s="118"/>
      <c r="AB7" s="118"/>
    </row>
    <row r="8" spans="1:28">
      <c r="A8" s="96" t="s">
        <v>65</v>
      </c>
      <c r="B8" s="97" t="s">
        <v>65</v>
      </c>
      <c r="C8" s="96" t="s">
        <v>65</v>
      </c>
      <c r="D8" s="104" t="s">
        <v>81</v>
      </c>
      <c r="E8" s="100" t="s">
        <v>81</v>
      </c>
      <c r="F8" s="104" t="s">
        <v>81</v>
      </c>
      <c r="G8" s="100" t="s">
        <v>81</v>
      </c>
      <c r="H8" s="104" t="s">
        <v>81</v>
      </c>
      <c r="I8" s="100" t="s">
        <v>81</v>
      </c>
      <c r="J8" s="253" t="s">
        <v>81</v>
      </c>
      <c r="K8" s="100"/>
      <c r="L8" s="104" t="s">
        <v>98</v>
      </c>
      <c r="M8" s="100" t="s">
        <v>98</v>
      </c>
      <c r="N8" s="104" t="s">
        <v>98</v>
      </c>
      <c r="O8" s="100" t="s">
        <v>98</v>
      </c>
      <c r="P8" s="104" t="s">
        <v>98</v>
      </c>
      <c r="Q8" s="100" t="s">
        <v>98</v>
      </c>
      <c r="R8" s="105" t="s">
        <v>81</v>
      </c>
      <c r="S8" s="6">
        <v>8</v>
      </c>
      <c r="T8" s="94" t="s">
        <v>77</v>
      </c>
      <c r="V8" s="36" t="s">
        <v>20</v>
      </c>
      <c r="W8" s="140" t="s">
        <v>396</v>
      </c>
      <c r="Y8" s="118"/>
      <c r="Z8" s="118"/>
      <c r="AA8" s="118"/>
      <c r="AB8" s="118"/>
    </row>
    <row r="9" spans="1:28">
      <c r="A9" s="100" t="s">
        <v>82</v>
      </c>
      <c r="B9" s="98" t="s">
        <v>65</v>
      </c>
      <c r="C9" s="100" t="s">
        <v>82</v>
      </c>
      <c r="D9" s="104" t="s">
        <v>82</v>
      </c>
      <c r="E9" s="100" t="s">
        <v>82</v>
      </c>
      <c r="F9" s="104" t="s">
        <v>82</v>
      </c>
      <c r="G9" s="100" t="s">
        <v>82</v>
      </c>
      <c r="H9" s="104" t="s">
        <v>82</v>
      </c>
      <c r="I9" s="100" t="s">
        <v>82</v>
      </c>
      <c r="J9" s="253" t="s">
        <v>82</v>
      </c>
      <c r="K9" s="100"/>
      <c r="L9" s="104" t="s">
        <v>98</v>
      </c>
      <c r="M9" s="100" t="s">
        <v>98</v>
      </c>
      <c r="N9" s="104" t="s">
        <v>98</v>
      </c>
      <c r="O9" s="100" t="s">
        <v>98</v>
      </c>
      <c r="P9" s="104" t="s">
        <v>98</v>
      </c>
      <c r="Q9" s="100" t="s">
        <v>98</v>
      </c>
      <c r="R9" s="105" t="s">
        <v>82</v>
      </c>
      <c r="S9" s="6">
        <v>9</v>
      </c>
      <c r="T9" s="94" t="s">
        <v>76</v>
      </c>
      <c r="V9" s="36" t="s">
        <v>21</v>
      </c>
      <c r="W9" s="140" t="s">
        <v>405</v>
      </c>
      <c r="Y9" s="118"/>
      <c r="Z9" s="118"/>
      <c r="AA9" s="118"/>
      <c r="AB9" s="118"/>
    </row>
    <row r="10" spans="1:28">
      <c r="A10" s="100" t="s">
        <v>82</v>
      </c>
      <c r="B10" s="97" t="s">
        <v>65</v>
      </c>
      <c r="C10" s="100" t="s">
        <v>82</v>
      </c>
      <c r="D10" s="104" t="s">
        <v>82</v>
      </c>
      <c r="E10" s="100" t="s">
        <v>82</v>
      </c>
      <c r="F10" s="104" t="s">
        <v>82</v>
      </c>
      <c r="G10" s="100" t="s">
        <v>82</v>
      </c>
      <c r="H10" s="104" t="s">
        <v>82</v>
      </c>
      <c r="I10" s="100" t="s">
        <v>82</v>
      </c>
      <c r="J10" s="253" t="s">
        <v>82</v>
      </c>
      <c r="K10" s="100"/>
      <c r="L10" s="104" t="s">
        <v>98</v>
      </c>
      <c r="M10" s="100" t="s">
        <v>98</v>
      </c>
      <c r="N10" s="104" t="s">
        <v>98</v>
      </c>
      <c r="O10" s="100" t="s">
        <v>98</v>
      </c>
      <c r="P10" s="104" t="s">
        <v>98</v>
      </c>
      <c r="Q10" s="100" t="s">
        <v>98</v>
      </c>
      <c r="R10" s="105" t="s">
        <v>82</v>
      </c>
      <c r="S10" s="6">
        <v>10</v>
      </c>
      <c r="T10" s="94" t="s">
        <v>75</v>
      </c>
      <c r="V10" s="88" t="s">
        <v>38</v>
      </c>
      <c r="W10" s="236" t="s">
        <v>397</v>
      </c>
      <c r="Y10" s="118"/>
      <c r="Z10" s="118"/>
      <c r="AA10" s="118"/>
      <c r="AB10" s="118"/>
    </row>
    <row r="11" spans="1:28">
      <c r="A11" s="100" t="s">
        <v>83</v>
      </c>
      <c r="B11" s="104" t="s">
        <v>83</v>
      </c>
      <c r="C11" s="100" t="s">
        <v>83</v>
      </c>
      <c r="D11" s="104" t="s">
        <v>83</v>
      </c>
      <c r="E11" s="100" t="s">
        <v>83</v>
      </c>
      <c r="F11" s="104" t="s">
        <v>83</v>
      </c>
      <c r="G11" s="100" t="s">
        <v>83</v>
      </c>
      <c r="H11" s="104" t="s">
        <v>83</v>
      </c>
      <c r="I11" s="100" t="s">
        <v>83</v>
      </c>
      <c r="J11" s="254" t="s">
        <v>83</v>
      </c>
      <c r="K11" s="100"/>
      <c r="L11" s="104" t="s">
        <v>98</v>
      </c>
      <c r="M11" s="100" t="s">
        <v>98</v>
      </c>
      <c r="N11" s="104" t="s">
        <v>98</v>
      </c>
      <c r="O11" s="100" t="s">
        <v>98</v>
      </c>
      <c r="P11" s="104" t="s">
        <v>98</v>
      </c>
      <c r="Q11" s="100" t="s">
        <v>98</v>
      </c>
      <c r="R11" s="105" t="s">
        <v>83</v>
      </c>
      <c r="S11" s="6">
        <v>11</v>
      </c>
      <c r="T11" s="94" t="s">
        <v>74</v>
      </c>
      <c r="V11" s="88" t="s">
        <v>60</v>
      </c>
      <c r="W11" s="147" t="s">
        <v>399</v>
      </c>
      <c r="Y11" s="118"/>
      <c r="Z11" s="118"/>
      <c r="AA11" s="118"/>
      <c r="AB11" s="118"/>
    </row>
    <row r="12" spans="1:28">
      <c r="A12" s="100" t="s">
        <v>83</v>
      </c>
      <c r="B12" s="104" t="s">
        <v>83</v>
      </c>
      <c r="C12" s="100" t="s">
        <v>83</v>
      </c>
      <c r="D12" s="104" t="s">
        <v>83</v>
      </c>
      <c r="E12" s="100" t="s">
        <v>83</v>
      </c>
      <c r="F12" s="104" t="s">
        <v>83</v>
      </c>
      <c r="G12" s="100" t="s">
        <v>83</v>
      </c>
      <c r="H12" s="104" t="s">
        <v>83</v>
      </c>
      <c r="I12" s="100" t="s">
        <v>83</v>
      </c>
      <c r="J12" s="254" t="s">
        <v>83</v>
      </c>
      <c r="K12" s="100"/>
      <c r="L12" s="104" t="s">
        <v>98</v>
      </c>
      <c r="M12" s="100" t="s">
        <v>98</v>
      </c>
      <c r="N12" s="104" t="s">
        <v>98</v>
      </c>
      <c r="O12" s="100" t="s">
        <v>98</v>
      </c>
      <c r="P12" s="104" t="s">
        <v>98</v>
      </c>
      <c r="Q12" s="100" t="s">
        <v>98</v>
      </c>
      <c r="R12" s="105" t="s">
        <v>83</v>
      </c>
      <c r="S12" s="6">
        <v>12</v>
      </c>
      <c r="T12" s="94" t="s">
        <v>73</v>
      </c>
      <c r="V12" s="88" t="s">
        <v>59</v>
      </c>
      <c r="W12" s="147" t="s">
        <v>400</v>
      </c>
      <c r="Y12" s="118"/>
      <c r="Z12" s="118"/>
      <c r="AA12" s="118"/>
      <c r="AB12" s="118"/>
    </row>
    <row r="13" spans="1:28">
      <c r="A13" s="100" t="s">
        <v>84</v>
      </c>
      <c r="B13" s="104" t="s">
        <v>84</v>
      </c>
      <c r="C13" s="100" t="s">
        <v>84</v>
      </c>
      <c r="D13" s="104" t="s">
        <v>87</v>
      </c>
      <c r="E13" s="100" t="s">
        <v>87</v>
      </c>
      <c r="F13" s="104" t="s">
        <v>87</v>
      </c>
      <c r="G13" s="100" t="s">
        <v>87</v>
      </c>
      <c r="H13" s="104" t="s">
        <v>87</v>
      </c>
      <c r="I13" s="100" t="s">
        <v>87</v>
      </c>
      <c r="J13" s="254" t="s">
        <v>87</v>
      </c>
      <c r="K13" s="100"/>
      <c r="L13" s="104" t="s">
        <v>98</v>
      </c>
      <c r="M13" s="100" t="s">
        <v>98</v>
      </c>
      <c r="N13" s="104" t="s">
        <v>98</v>
      </c>
      <c r="O13" s="100" t="s">
        <v>98</v>
      </c>
      <c r="P13" s="104" t="s">
        <v>98</v>
      </c>
      <c r="Q13" s="100" t="s">
        <v>98</v>
      </c>
      <c r="R13" s="105" t="s">
        <v>84</v>
      </c>
      <c r="S13" s="6">
        <v>13</v>
      </c>
      <c r="T13" s="94" t="s">
        <v>106</v>
      </c>
      <c r="V13" s="39" t="s">
        <v>31</v>
      </c>
      <c r="W13" s="147" t="s">
        <v>401</v>
      </c>
      <c r="Y13" s="118"/>
      <c r="Z13" s="118"/>
      <c r="AA13" s="118"/>
      <c r="AB13" s="118"/>
    </row>
    <row r="14" spans="1:28">
      <c r="A14" s="100" t="s">
        <v>84</v>
      </c>
      <c r="B14" s="104" t="s">
        <v>84</v>
      </c>
      <c r="C14" s="100" t="s">
        <v>84</v>
      </c>
      <c r="D14" s="104" t="s">
        <v>87</v>
      </c>
      <c r="E14" s="100" t="s">
        <v>87</v>
      </c>
      <c r="F14" s="104" t="s">
        <v>87</v>
      </c>
      <c r="G14" s="100" t="s">
        <v>87</v>
      </c>
      <c r="H14" s="104" t="s">
        <v>87</v>
      </c>
      <c r="I14" s="100" t="s">
        <v>87</v>
      </c>
      <c r="J14" s="254" t="s">
        <v>87</v>
      </c>
      <c r="K14" s="100"/>
      <c r="L14" s="104" t="s">
        <v>98</v>
      </c>
      <c r="M14" s="100" t="s">
        <v>98</v>
      </c>
      <c r="N14" s="104" t="s">
        <v>98</v>
      </c>
      <c r="O14" s="100" t="s">
        <v>98</v>
      </c>
      <c r="P14" s="104" t="s">
        <v>98</v>
      </c>
      <c r="Q14" s="100" t="s">
        <v>98</v>
      </c>
      <c r="R14" s="105" t="s">
        <v>84</v>
      </c>
      <c r="S14" s="6">
        <v>14</v>
      </c>
      <c r="T14" s="94" t="s">
        <v>72</v>
      </c>
      <c r="V14" s="41" t="s">
        <v>38</v>
      </c>
      <c r="W14" s="147" t="s">
        <v>402</v>
      </c>
      <c r="Y14" s="118"/>
      <c r="Z14" s="118"/>
      <c r="AA14" s="118"/>
      <c r="AB14" s="118"/>
    </row>
    <row r="15" spans="1:28">
      <c r="A15" s="100" t="s">
        <v>85</v>
      </c>
      <c r="B15" s="104" t="s">
        <v>85</v>
      </c>
      <c r="C15" s="100" t="s">
        <v>86</v>
      </c>
      <c r="D15" s="104" t="s">
        <v>87</v>
      </c>
      <c r="E15" s="100" t="s">
        <v>87</v>
      </c>
      <c r="F15" s="104" t="s">
        <v>87</v>
      </c>
      <c r="G15" s="100" t="s">
        <v>87</v>
      </c>
      <c r="H15" s="104" t="s">
        <v>87</v>
      </c>
      <c r="I15" s="100" t="s">
        <v>87</v>
      </c>
      <c r="J15" s="254" t="s">
        <v>87</v>
      </c>
      <c r="K15" s="100"/>
      <c r="L15" s="104" t="s">
        <v>98</v>
      </c>
      <c r="M15" s="100" t="s">
        <v>98</v>
      </c>
      <c r="N15" s="104" t="s">
        <v>98</v>
      </c>
      <c r="O15" s="100" t="s">
        <v>98</v>
      </c>
      <c r="P15" s="104" t="s">
        <v>98</v>
      </c>
      <c r="Q15" s="100" t="s">
        <v>98</v>
      </c>
      <c r="R15" s="105" t="s">
        <v>85</v>
      </c>
      <c r="S15" s="6">
        <v>15</v>
      </c>
      <c r="T15" s="94" t="s">
        <v>71</v>
      </c>
      <c r="V15" s="41" t="s">
        <v>42</v>
      </c>
      <c r="W15" s="147" t="s">
        <v>403</v>
      </c>
      <c r="Y15" s="118"/>
      <c r="Z15" s="118"/>
      <c r="AA15" s="118"/>
      <c r="AB15" s="118"/>
    </row>
    <row r="16" spans="1:28">
      <c r="A16" s="100" t="s">
        <v>85</v>
      </c>
      <c r="B16" s="104" t="s">
        <v>85</v>
      </c>
      <c r="C16" s="100" t="s">
        <v>86</v>
      </c>
      <c r="D16" s="104" t="s">
        <v>87</v>
      </c>
      <c r="E16" s="100" t="s">
        <v>87</v>
      </c>
      <c r="F16" s="104" t="s">
        <v>87</v>
      </c>
      <c r="G16" s="100" t="s">
        <v>87</v>
      </c>
      <c r="H16" s="104" t="s">
        <v>87</v>
      </c>
      <c r="I16" s="100" t="s">
        <v>87</v>
      </c>
      <c r="J16" s="254" t="s">
        <v>87</v>
      </c>
      <c r="K16" s="100"/>
      <c r="L16" s="104" t="s">
        <v>98</v>
      </c>
      <c r="M16" s="100" t="s">
        <v>98</v>
      </c>
      <c r="N16" s="104" t="s">
        <v>98</v>
      </c>
      <c r="O16" s="100" t="s">
        <v>98</v>
      </c>
      <c r="P16" s="104" t="s">
        <v>98</v>
      </c>
      <c r="Q16" s="100" t="s">
        <v>98</v>
      </c>
      <c r="R16" s="105" t="s">
        <v>85</v>
      </c>
      <c r="S16" s="6">
        <v>16</v>
      </c>
      <c r="T16" s="94" t="s">
        <v>99</v>
      </c>
      <c r="V16" s="6"/>
      <c r="W16" s="147" t="s">
        <v>404</v>
      </c>
      <c r="Y16" s="118"/>
      <c r="Z16" s="118"/>
      <c r="AA16" s="118"/>
      <c r="AB16" s="118"/>
    </row>
    <row r="17" spans="1:28">
      <c r="A17" s="100" t="s">
        <v>88</v>
      </c>
      <c r="B17" s="104" t="s">
        <v>80</v>
      </c>
      <c r="C17" s="100" t="s">
        <v>86</v>
      </c>
      <c r="D17" s="104" t="s">
        <v>87</v>
      </c>
      <c r="E17" s="100" t="s">
        <v>87</v>
      </c>
      <c r="F17" s="104" t="s">
        <v>87</v>
      </c>
      <c r="G17" s="100" t="s">
        <v>87</v>
      </c>
      <c r="H17" s="104" t="s">
        <v>87</v>
      </c>
      <c r="I17" s="100" t="s">
        <v>87</v>
      </c>
      <c r="J17" s="254" t="s">
        <v>87</v>
      </c>
      <c r="K17" s="100"/>
      <c r="L17" s="104" t="s">
        <v>98</v>
      </c>
      <c r="M17" s="100" t="s">
        <v>98</v>
      </c>
      <c r="N17" s="104" t="s">
        <v>98</v>
      </c>
      <c r="O17" s="100" t="s">
        <v>98</v>
      </c>
      <c r="P17" s="104" t="s">
        <v>98</v>
      </c>
      <c r="Q17" s="100" t="s">
        <v>98</v>
      </c>
      <c r="R17" s="105" t="s">
        <v>88</v>
      </c>
      <c r="S17" s="6">
        <v>17</v>
      </c>
      <c r="T17" s="94" t="s">
        <v>100</v>
      </c>
      <c r="V17" s="6"/>
      <c r="W17" s="147" t="s">
        <v>383</v>
      </c>
      <c r="Y17" s="118"/>
      <c r="Z17" s="118"/>
      <c r="AA17" s="118"/>
      <c r="AB17" s="118"/>
    </row>
    <row r="18" spans="1:28">
      <c r="A18" s="100" t="s">
        <v>88</v>
      </c>
      <c r="B18" s="104" t="s">
        <v>80</v>
      </c>
      <c r="C18" s="100" t="s">
        <v>86</v>
      </c>
      <c r="D18" s="104" t="s">
        <v>87</v>
      </c>
      <c r="E18" s="100" t="s">
        <v>87</v>
      </c>
      <c r="F18" s="104" t="s">
        <v>87</v>
      </c>
      <c r="G18" s="100" t="s">
        <v>87</v>
      </c>
      <c r="H18" s="104" t="s">
        <v>87</v>
      </c>
      <c r="I18" s="100" t="s">
        <v>87</v>
      </c>
      <c r="J18" s="254" t="s">
        <v>87</v>
      </c>
      <c r="K18" s="100"/>
      <c r="L18" s="104" t="s">
        <v>98</v>
      </c>
      <c r="M18" s="100" t="s">
        <v>98</v>
      </c>
      <c r="N18" s="104" t="s">
        <v>98</v>
      </c>
      <c r="O18" s="100" t="s">
        <v>98</v>
      </c>
      <c r="P18" s="104" t="s">
        <v>98</v>
      </c>
      <c r="Q18" s="100" t="s">
        <v>98</v>
      </c>
      <c r="R18" s="105" t="s">
        <v>88</v>
      </c>
      <c r="S18" s="6">
        <v>18</v>
      </c>
      <c r="T18" s="94" t="s">
        <v>104</v>
      </c>
      <c r="V18" s="32"/>
      <c r="W18" s="147" t="s">
        <v>384</v>
      </c>
      <c r="Y18" s="118"/>
      <c r="Z18" s="118"/>
      <c r="AA18" s="118"/>
      <c r="AB18" s="118"/>
    </row>
    <row r="19" spans="1:28">
      <c r="A19" s="100" t="s">
        <v>70</v>
      </c>
      <c r="B19" s="104" t="s">
        <v>80</v>
      </c>
      <c r="C19" s="100" t="s">
        <v>86</v>
      </c>
      <c r="D19" s="104" t="s">
        <v>87</v>
      </c>
      <c r="E19" s="100" t="s">
        <v>87</v>
      </c>
      <c r="F19" s="104" t="s">
        <v>87</v>
      </c>
      <c r="G19" s="100" t="s">
        <v>87</v>
      </c>
      <c r="H19" s="104" t="s">
        <v>87</v>
      </c>
      <c r="I19" s="100" t="s">
        <v>87</v>
      </c>
      <c r="J19" s="254" t="s">
        <v>87</v>
      </c>
      <c r="K19" s="100"/>
      <c r="L19" s="104" t="s">
        <v>98</v>
      </c>
      <c r="M19" s="100" t="s">
        <v>98</v>
      </c>
      <c r="N19" s="104" t="s">
        <v>98</v>
      </c>
      <c r="O19" s="100" t="s">
        <v>98</v>
      </c>
      <c r="P19" s="104" t="s">
        <v>98</v>
      </c>
      <c r="Q19" s="100" t="s">
        <v>98</v>
      </c>
      <c r="R19" s="105" t="s">
        <v>70</v>
      </c>
      <c r="S19" s="6">
        <v>19</v>
      </c>
      <c r="T19" s="94" t="s">
        <v>101</v>
      </c>
      <c r="U19" s="34" t="s">
        <v>22</v>
      </c>
      <c r="V19" s="40" t="s">
        <v>28</v>
      </c>
      <c r="W19" s="147" t="s">
        <v>385</v>
      </c>
      <c r="Y19" s="118"/>
      <c r="Z19" s="118"/>
      <c r="AA19" s="118"/>
      <c r="AB19" s="118"/>
    </row>
    <row r="20" spans="1:28">
      <c r="A20" s="100" t="s">
        <v>70</v>
      </c>
      <c r="B20" s="104" t="s">
        <v>80</v>
      </c>
      <c r="C20" s="100" t="s">
        <v>86</v>
      </c>
      <c r="D20" s="104" t="s">
        <v>87</v>
      </c>
      <c r="E20" s="100" t="s">
        <v>87</v>
      </c>
      <c r="F20" s="104" t="s">
        <v>87</v>
      </c>
      <c r="G20" s="100" t="s">
        <v>87</v>
      </c>
      <c r="H20" s="104" t="s">
        <v>87</v>
      </c>
      <c r="I20" s="100" t="s">
        <v>87</v>
      </c>
      <c r="J20" s="254" t="s">
        <v>87</v>
      </c>
      <c r="K20" s="100"/>
      <c r="L20" s="104" t="s">
        <v>98</v>
      </c>
      <c r="M20" s="100" t="s">
        <v>98</v>
      </c>
      <c r="N20" s="104" t="s">
        <v>98</v>
      </c>
      <c r="O20" s="100" t="s">
        <v>98</v>
      </c>
      <c r="P20" s="104" t="s">
        <v>98</v>
      </c>
      <c r="Q20" s="100" t="s">
        <v>98</v>
      </c>
      <c r="R20" s="105" t="s">
        <v>70</v>
      </c>
      <c r="S20" s="6">
        <v>20</v>
      </c>
      <c r="T20" s="94" t="s">
        <v>103</v>
      </c>
      <c r="U20" s="37" t="s">
        <v>23</v>
      </c>
      <c r="V20" s="145" t="s">
        <v>399</v>
      </c>
      <c r="W20" s="147" t="s">
        <v>386</v>
      </c>
      <c r="Y20" s="118"/>
      <c r="Z20" s="118"/>
      <c r="AA20" s="118"/>
      <c r="AB20" s="118"/>
    </row>
    <row r="21" spans="1:28">
      <c r="A21" s="100" t="s">
        <v>70</v>
      </c>
      <c r="B21" s="104" t="s">
        <v>80</v>
      </c>
      <c r="C21" s="100" t="s">
        <v>86</v>
      </c>
      <c r="D21" s="104" t="s">
        <v>87</v>
      </c>
      <c r="E21" s="100" t="s">
        <v>87</v>
      </c>
      <c r="F21" s="104" t="s">
        <v>87</v>
      </c>
      <c r="G21" s="100" t="s">
        <v>87</v>
      </c>
      <c r="H21" s="104" t="s">
        <v>87</v>
      </c>
      <c r="I21" s="100" t="s">
        <v>87</v>
      </c>
      <c r="J21" s="254" t="s">
        <v>87</v>
      </c>
      <c r="K21" s="100"/>
      <c r="L21" s="104" t="s">
        <v>98</v>
      </c>
      <c r="M21" s="100" t="s">
        <v>98</v>
      </c>
      <c r="N21" s="104" t="s">
        <v>98</v>
      </c>
      <c r="O21" s="100" t="s">
        <v>98</v>
      </c>
      <c r="P21" s="104" t="s">
        <v>98</v>
      </c>
      <c r="Q21" s="100" t="s">
        <v>98</v>
      </c>
      <c r="R21" s="105" t="s">
        <v>70</v>
      </c>
      <c r="S21" s="6">
        <v>21</v>
      </c>
      <c r="T21" s="94" t="s">
        <v>102</v>
      </c>
      <c r="U21" s="37" t="s">
        <v>24</v>
      </c>
      <c r="V21" s="145" t="s">
        <v>400</v>
      </c>
      <c r="W21" s="147" t="s">
        <v>387</v>
      </c>
      <c r="Y21" s="118"/>
      <c r="Z21" s="118"/>
      <c r="AA21" s="118"/>
      <c r="AB21" s="118"/>
    </row>
    <row r="22" spans="1:28">
      <c r="A22" s="100" t="s">
        <v>70</v>
      </c>
      <c r="B22" s="104" t="s">
        <v>80</v>
      </c>
      <c r="C22" s="100" t="s">
        <v>86</v>
      </c>
      <c r="D22" s="104" t="s">
        <v>87</v>
      </c>
      <c r="E22" s="100" t="s">
        <v>87</v>
      </c>
      <c r="F22" s="104" t="s">
        <v>87</v>
      </c>
      <c r="G22" s="100" t="s">
        <v>87</v>
      </c>
      <c r="H22" s="104" t="s">
        <v>87</v>
      </c>
      <c r="I22" s="100" t="s">
        <v>87</v>
      </c>
      <c r="J22" s="254" t="s">
        <v>87</v>
      </c>
      <c r="K22" s="100"/>
      <c r="L22" s="104" t="s">
        <v>98</v>
      </c>
      <c r="M22" s="100" t="s">
        <v>98</v>
      </c>
      <c r="N22" s="104" t="s">
        <v>98</v>
      </c>
      <c r="O22" s="100" t="s">
        <v>98</v>
      </c>
      <c r="P22" s="104" t="s">
        <v>98</v>
      </c>
      <c r="Q22" s="100" t="s">
        <v>98</v>
      </c>
      <c r="R22" s="105" t="s">
        <v>70</v>
      </c>
      <c r="S22" s="6">
        <v>22</v>
      </c>
      <c r="U22" s="37" t="s">
        <v>25</v>
      </c>
      <c r="V22" s="145" t="s">
        <v>401</v>
      </c>
      <c r="W22" s="147" t="s">
        <v>388</v>
      </c>
      <c r="Y22" s="118"/>
      <c r="Z22" s="118"/>
      <c r="AA22" s="118"/>
      <c r="AB22" s="118"/>
    </row>
    <row r="23" spans="1:28">
      <c r="A23" s="100" t="s">
        <v>70</v>
      </c>
      <c r="B23" s="104" t="s">
        <v>80</v>
      </c>
      <c r="C23" s="100" t="s">
        <v>86</v>
      </c>
      <c r="D23" s="104" t="s">
        <v>87</v>
      </c>
      <c r="E23" s="100" t="s">
        <v>87</v>
      </c>
      <c r="F23" s="104" t="s">
        <v>87</v>
      </c>
      <c r="G23" s="100" t="s">
        <v>87</v>
      </c>
      <c r="H23" s="104" t="s">
        <v>87</v>
      </c>
      <c r="I23" s="100" t="s">
        <v>87</v>
      </c>
      <c r="J23" s="254" t="s">
        <v>87</v>
      </c>
      <c r="K23" s="100"/>
      <c r="L23" s="104" t="s">
        <v>98</v>
      </c>
      <c r="M23" s="100" t="s">
        <v>98</v>
      </c>
      <c r="N23" s="104" t="s">
        <v>98</v>
      </c>
      <c r="O23" s="100" t="s">
        <v>98</v>
      </c>
      <c r="P23" s="104" t="s">
        <v>98</v>
      </c>
      <c r="Q23" s="100" t="s">
        <v>98</v>
      </c>
      <c r="R23" s="105" t="s">
        <v>70</v>
      </c>
      <c r="S23" s="6">
        <v>23</v>
      </c>
      <c r="U23" s="42"/>
      <c r="V23" s="145" t="s">
        <v>402</v>
      </c>
      <c r="W23" s="147" t="s">
        <v>389</v>
      </c>
      <c r="Y23" s="118"/>
      <c r="Z23" s="118"/>
      <c r="AA23" s="118"/>
      <c r="AB23" s="118"/>
    </row>
    <row r="24" spans="1:28">
      <c r="A24" s="100" t="s">
        <v>70</v>
      </c>
      <c r="B24" s="104" t="s">
        <v>80</v>
      </c>
      <c r="C24" s="100" t="s">
        <v>86</v>
      </c>
      <c r="D24" s="104" t="s">
        <v>87</v>
      </c>
      <c r="E24" s="100" t="s">
        <v>87</v>
      </c>
      <c r="F24" s="104" t="s">
        <v>87</v>
      </c>
      <c r="G24" s="100" t="s">
        <v>87</v>
      </c>
      <c r="H24" s="104" t="s">
        <v>87</v>
      </c>
      <c r="I24" s="100" t="s">
        <v>87</v>
      </c>
      <c r="J24" s="254" t="s">
        <v>87</v>
      </c>
      <c r="K24" s="100"/>
      <c r="L24" s="104" t="s">
        <v>98</v>
      </c>
      <c r="M24" s="100" t="s">
        <v>98</v>
      </c>
      <c r="N24" s="104" t="s">
        <v>98</v>
      </c>
      <c r="O24" s="100" t="s">
        <v>98</v>
      </c>
      <c r="P24" s="104" t="s">
        <v>98</v>
      </c>
      <c r="Q24" s="100" t="s">
        <v>98</v>
      </c>
      <c r="R24" s="105" t="s">
        <v>70</v>
      </c>
      <c r="S24" s="6">
        <v>24</v>
      </c>
      <c r="U24" s="35" t="s">
        <v>26</v>
      </c>
      <c r="V24" s="145" t="s">
        <v>403</v>
      </c>
      <c r="W24" s="147" t="s">
        <v>390</v>
      </c>
      <c r="Y24" s="118"/>
      <c r="Z24" s="118"/>
      <c r="AA24" s="118"/>
      <c r="AB24" s="118"/>
    </row>
    <row r="25" spans="1:28">
      <c r="A25" s="100" t="s">
        <v>70</v>
      </c>
      <c r="B25" s="104" t="s">
        <v>80</v>
      </c>
      <c r="C25" s="100" t="s">
        <v>86</v>
      </c>
      <c r="D25" s="104" t="s">
        <v>87</v>
      </c>
      <c r="E25" s="100" t="s">
        <v>87</v>
      </c>
      <c r="F25" s="104" t="s">
        <v>87</v>
      </c>
      <c r="G25" s="100" t="s">
        <v>87</v>
      </c>
      <c r="H25" s="104" t="s">
        <v>87</v>
      </c>
      <c r="I25" s="100" t="s">
        <v>87</v>
      </c>
      <c r="J25" s="254" t="s">
        <v>87</v>
      </c>
      <c r="K25" s="100"/>
      <c r="L25" s="104" t="s">
        <v>98</v>
      </c>
      <c r="M25" s="100" t="s">
        <v>98</v>
      </c>
      <c r="N25" s="104" t="s">
        <v>98</v>
      </c>
      <c r="O25" s="100" t="s">
        <v>98</v>
      </c>
      <c r="P25" s="104" t="s">
        <v>98</v>
      </c>
      <c r="Q25" s="100" t="s">
        <v>98</v>
      </c>
      <c r="R25" s="105" t="s">
        <v>70</v>
      </c>
      <c r="S25" s="6">
        <v>25</v>
      </c>
      <c r="U25" s="38" t="s">
        <v>25</v>
      </c>
      <c r="V25" s="145" t="s">
        <v>404</v>
      </c>
      <c r="W25" s="147" t="s">
        <v>391</v>
      </c>
      <c r="Y25" s="118"/>
      <c r="Z25" s="118"/>
      <c r="AA25" s="118"/>
      <c r="AB25" s="118"/>
    </row>
    <row r="26" spans="1:28">
      <c r="A26" s="100" t="s">
        <v>70</v>
      </c>
      <c r="B26" s="104" t="s">
        <v>80</v>
      </c>
      <c r="C26" s="100" t="s">
        <v>86</v>
      </c>
      <c r="D26" s="104" t="s">
        <v>87</v>
      </c>
      <c r="E26" s="100" t="s">
        <v>87</v>
      </c>
      <c r="F26" s="104" t="s">
        <v>87</v>
      </c>
      <c r="G26" s="100" t="s">
        <v>87</v>
      </c>
      <c r="H26" s="104" t="s">
        <v>87</v>
      </c>
      <c r="I26" s="100" t="s">
        <v>87</v>
      </c>
      <c r="J26" s="254" t="s">
        <v>87</v>
      </c>
      <c r="K26" s="100"/>
      <c r="L26" s="104" t="s">
        <v>98</v>
      </c>
      <c r="M26" s="100" t="s">
        <v>98</v>
      </c>
      <c r="N26" s="104" t="s">
        <v>98</v>
      </c>
      <c r="O26" s="100" t="s">
        <v>98</v>
      </c>
      <c r="P26" s="104" t="s">
        <v>98</v>
      </c>
      <c r="Q26" s="100" t="s">
        <v>98</v>
      </c>
      <c r="R26" s="105" t="s">
        <v>70</v>
      </c>
      <c r="S26" s="6">
        <v>26</v>
      </c>
      <c r="U26" s="38" t="s">
        <v>24</v>
      </c>
      <c r="V26" s="145" t="s">
        <v>383</v>
      </c>
      <c r="W26" s="147" t="s">
        <v>392</v>
      </c>
      <c r="Y26" s="118"/>
      <c r="Z26" s="118"/>
      <c r="AA26" s="118"/>
      <c r="AB26" s="118"/>
    </row>
    <row r="27" spans="1:28">
      <c r="A27" s="100" t="s">
        <v>70</v>
      </c>
      <c r="B27" s="104" t="s">
        <v>80</v>
      </c>
      <c r="C27" s="100" t="s">
        <v>86</v>
      </c>
      <c r="D27" s="104" t="s">
        <v>87</v>
      </c>
      <c r="E27" s="100" t="s">
        <v>87</v>
      </c>
      <c r="F27" s="104" t="s">
        <v>87</v>
      </c>
      <c r="G27" s="100" t="s">
        <v>87</v>
      </c>
      <c r="H27" s="104" t="s">
        <v>87</v>
      </c>
      <c r="I27" s="100" t="s">
        <v>87</v>
      </c>
      <c r="J27" s="254" t="s">
        <v>87</v>
      </c>
      <c r="K27" s="100"/>
      <c r="L27" s="104" t="s">
        <v>98</v>
      </c>
      <c r="M27" s="100" t="s">
        <v>98</v>
      </c>
      <c r="N27" s="104" t="s">
        <v>98</v>
      </c>
      <c r="O27" s="100" t="s">
        <v>98</v>
      </c>
      <c r="P27" s="104" t="s">
        <v>98</v>
      </c>
      <c r="Q27" s="100" t="s">
        <v>98</v>
      </c>
      <c r="R27" s="105" t="s">
        <v>70</v>
      </c>
      <c r="S27" s="6">
        <v>27</v>
      </c>
      <c r="V27" s="145" t="s">
        <v>384</v>
      </c>
      <c r="W27" s="239" t="s">
        <v>410</v>
      </c>
      <c r="Y27" s="118"/>
      <c r="Z27" s="118"/>
      <c r="AA27" s="118"/>
      <c r="AB27" s="118"/>
    </row>
    <row r="28" spans="1:28">
      <c r="A28" s="100" t="s">
        <v>70</v>
      </c>
      <c r="B28" s="104" t="s">
        <v>80</v>
      </c>
      <c r="C28" s="100" t="s">
        <v>86</v>
      </c>
      <c r="D28" s="104" t="s">
        <v>87</v>
      </c>
      <c r="E28" s="100" t="s">
        <v>87</v>
      </c>
      <c r="F28" s="104" t="s">
        <v>87</v>
      </c>
      <c r="G28" s="100" t="s">
        <v>87</v>
      </c>
      <c r="H28" s="104" t="s">
        <v>87</v>
      </c>
      <c r="I28" s="100" t="s">
        <v>87</v>
      </c>
      <c r="J28" s="254" t="s">
        <v>87</v>
      </c>
      <c r="K28" s="100"/>
      <c r="L28" s="104" t="s">
        <v>98</v>
      </c>
      <c r="M28" s="100" t="s">
        <v>98</v>
      </c>
      <c r="N28" s="104" t="s">
        <v>98</v>
      </c>
      <c r="O28" s="100" t="s">
        <v>98</v>
      </c>
      <c r="P28" s="104" t="s">
        <v>98</v>
      </c>
      <c r="Q28" s="100" t="s">
        <v>98</v>
      </c>
      <c r="R28" s="105" t="s">
        <v>70</v>
      </c>
      <c r="S28" s="6">
        <v>28</v>
      </c>
      <c r="V28" s="145" t="s">
        <v>385</v>
      </c>
      <c r="W28" s="239" t="s">
        <v>411</v>
      </c>
      <c r="Y28" s="118"/>
      <c r="Z28" s="118"/>
      <c r="AA28" s="118"/>
      <c r="AB28" s="118"/>
    </row>
    <row r="29" spans="1:28">
      <c r="A29" s="100" t="s">
        <v>70</v>
      </c>
      <c r="B29" s="104" t="s">
        <v>80</v>
      </c>
      <c r="C29" s="100" t="s">
        <v>86</v>
      </c>
      <c r="D29" s="104" t="s">
        <v>87</v>
      </c>
      <c r="E29" s="100" t="s">
        <v>87</v>
      </c>
      <c r="F29" s="104" t="s">
        <v>87</v>
      </c>
      <c r="G29" s="100" t="s">
        <v>87</v>
      </c>
      <c r="H29" s="104" t="s">
        <v>87</v>
      </c>
      <c r="I29" s="100" t="s">
        <v>87</v>
      </c>
      <c r="J29" s="254" t="s">
        <v>87</v>
      </c>
      <c r="K29" s="100"/>
      <c r="L29" s="104" t="s">
        <v>98</v>
      </c>
      <c r="M29" s="100" t="s">
        <v>98</v>
      </c>
      <c r="N29" s="104" t="s">
        <v>98</v>
      </c>
      <c r="O29" s="100" t="s">
        <v>98</v>
      </c>
      <c r="P29" s="104" t="s">
        <v>98</v>
      </c>
      <c r="Q29" s="100" t="s">
        <v>98</v>
      </c>
      <c r="R29" s="105" t="s">
        <v>70</v>
      </c>
      <c r="S29" s="6">
        <v>29</v>
      </c>
      <c r="V29" s="145" t="s">
        <v>386</v>
      </c>
      <c r="Y29" s="118"/>
      <c r="Z29" s="118"/>
      <c r="AA29" s="118"/>
      <c r="AB29" s="118"/>
    </row>
    <row r="30" spans="1:28">
      <c r="A30" s="100" t="s">
        <v>70</v>
      </c>
      <c r="B30" s="104" t="s">
        <v>80</v>
      </c>
      <c r="C30" s="100" t="s">
        <v>86</v>
      </c>
      <c r="D30" s="104" t="s">
        <v>87</v>
      </c>
      <c r="E30" s="100" t="s">
        <v>87</v>
      </c>
      <c r="F30" s="104" t="s">
        <v>87</v>
      </c>
      <c r="G30" s="100" t="s">
        <v>87</v>
      </c>
      <c r="H30" s="104" t="s">
        <v>87</v>
      </c>
      <c r="I30" s="100" t="s">
        <v>87</v>
      </c>
      <c r="J30" s="254" t="s">
        <v>87</v>
      </c>
      <c r="K30" s="100"/>
      <c r="L30" s="104" t="s">
        <v>98</v>
      </c>
      <c r="M30" s="100" t="s">
        <v>98</v>
      </c>
      <c r="N30" s="104" t="s">
        <v>98</v>
      </c>
      <c r="O30" s="100" t="s">
        <v>98</v>
      </c>
      <c r="P30" s="104" t="s">
        <v>98</v>
      </c>
      <c r="Q30" s="100" t="s">
        <v>98</v>
      </c>
      <c r="R30" s="105" t="s">
        <v>70</v>
      </c>
      <c r="S30" s="6">
        <v>30</v>
      </c>
      <c r="V30" s="145" t="s">
        <v>387</v>
      </c>
      <c r="Y30" s="118"/>
      <c r="Z30" s="118"/>
      <c r="AA30" s="118"/>
      <c r="AB30" s="118"/>
    </row>
    <row r="31" spans="1:28">
      <c r="A31" s="100" t="s">
        <v>70</v>
      </c>
      <c r="B31" s="104" t="s">
        <v>80</v>
      </c>
      <c r="C31" s="100" t="s">
        <v>86</v>
      </c>
      <c r="D31" s="104" t="s">
        <v>87</v>
      </c>
      <c r="E31" s="100" t="s">
        <v>87</v>
      </c>
      <c r="F31" s="104" t="s">
        <v>87</v>
      </c>
      <c r="G31" s="100" t="s">
        <v>87</v>
      </c>
      <c r="H31" s="104" t="s">
        <v>87</v>
      </c>
      <c r="I31" s="100" t="s">
        <v>87</v>
      </c>
      <c r="J31" s="254" t="s">
        <v>87</v>
      </c>
      <c r="K31" s="100"/>
      <c r="L31" s="104" t="s">
        <v>98</v>
      </c>
      <c r="M31" s="100" t="s">
        <v>98</v>
      </c>
      <c r="N31" s="104" t="s">
        <v>98</v>
      </c>
      <c r="O31" s="100" t="s">
        <v>98</v>
      </c>
      <c r="P31" s="104" t="s">
        <v>98</v>
      </c>
      <c r="Q31" s="100" t="s">
        <v>98</v>
      </c>
      <c r="R31" s="105" t="s">
        <v>70</v>
      </c>
      <c r="S31" s="6">
        <v>31</v>
      </c>
      <c r="V31" s="145" t="s">
        <v>388</v>
      </c>
      <c r="Y31" s="118"/>
      <c r="Z31" s="118"/>
      <c r="AA31" s="118"/>
      <c r="AB31" s="118"/>
    </row>
    <row r="32" spans="1:28">
      <c r="A32" s="100" t="s">
        <v>70</v>
      </c>
      <c r="B32" s="104" t="s">
        <v>80</v>
      </c>
      <c r="C32" s="100" t="s">
        <v>86</v>
      </c>
      <c r="D32" s="104" t="s">
        <v>87</v>
      </c>
      <c r="E32" s="100" t="s">
        <v>87</v>
      </c>
      <c r="F32" s="104" t="s">
        <v>87</v>
      </c>
      <c r="G32" s="100" t="s">
        <v>87</v>
      </c>
      <c r="H32" s="104" t="s">
        <v>87</v>
      </c>
      <c r="I32" s="100" t="s">
        <v>87</v>
      </c>
      <c r="J32" s="254" t="s">
        <v>87</v>
      </c>
      <c r="K32" s="100"/>
      <c r="L32" s="104" t="s">
        <v>98</v>
      </c>
      <c r="M32" s="100" t="s">
        <v>98</v>
      </c>
      <c r="N32" s="104" t="s">
        <v>98</v>
      </c>
      <c r="O32" s="100" t="s">
        <v>98</v>
      </c>
      <c r="P32" s="104" t="s">
        <v>98</v>
      </c>
      <c r="Q32" s="100" t="s">
        <v>98</v>
      </c>
      <c r="R32" s="105" t="s">
        <v>70</v>
      </c>
      <c r="S32" s="6">
        <v>32</v>
      </c>
      <c r="V32" s="145" t="s">
        <v>389</v>
      </c>
      <c r="Y32" s="118"/>
      <c r="Z32" s="118"/>
      <c r="AA32" s="118"/>
      <c r="AB32" s="118"/>
    </row>
    <row r="33" spans="1:28">
      <c r="A33" s="100" t="s">
        <v>70</v>
      </c>
      <c r="B33" s="104" t="s">
        <v>80</v>
      </c>
      <c r="C33" s="100" t="s">
        <v>86</v>
      </c>
      <c r="D33" s="104" t="s">
        <v>87</v>
      </c>
      <c r="E33" s="100" t="s">
        <v>87</v>
      </c>
      <c r="F33" s="104" t="s">
        <v>87</v>
      </c>
      <c r="G33" s="100" t="s">
        <v>87</v>
      </c>
      <c r="H33" s="104" t="s">
        <v>87</v>
      </c>
      <c r="I33" s="100" t="s">
        <v>87</v>
      </c>
      <c r="J33" s="254" t="s">
        <v>87</v>
      </c>
      <c r="K33" s="100"/>
      <c r="L33" s="104" t="s">
        <v>98</v>
      </c>
      <c r="M33" s="100" t="s">
        <v>98</v>
      </c>
      <c r="N33" s="104" t="s">
        <v>98</v>
      </c>
      <c r="O33" s="100" t="s">
        <v>98</v>
      </c>
      <c r="P33" s="104" t="s">
        <v>98</v>
      </c>
      <c r="Q33" s="100" t="s">
        <v>98</v>
      </c>
      <c r="R33" s="105" t="s">
        <v>70</v>
      </c>
      <c r="S33" s="6">
        <v>33</v>
      </c>
      <c r="V33" s="145" t="s">
        <v>390</v>
      </c>
      <c r="Y33" s="118"/>
      <c r="Z33" s="118"/>
      <c r="AA33" s="118"/>
      <c r="AB33" s="118"/>
    </row>
    <row r="34" spans="1:28">
      <c r="A34" s="100" t="s">
        <v>70</v>
      </c>
      <c r="B34" s="104" t="s">
        <v>80</v>
      </c>
      <c r="C34" s="100" t="s">
        <v>86</v>
      </c>
      <c r="D34" s="104" t="s">
        <v>87</v>
      </c>
      <c r="E34" s="100" t="s">
        <v>87</v>
      </c>
      <c r="F34" s="104" t="s">
        <v>87</v>
      </c>
      <c r="G34" s="100" t="s">
        <v>87</v>
      </c>
      <c r="H34" s="104" t="s">
        <v>87</v>
      </c>
      <c r="I34" s="100" t="s">
        <v>87</v>
      </c>
      <c r="J34" s="254" t="s">
        <v>87</v>
      </c>
      <c r="K34" s="100"/>
      <c r="L34" s="104" t="s">
        <v>98</v>
      </c>
      <c r="M34" s="100" t="s">
        <v>98</v>
      </c>
      <c r="N34" s="104" t="s">
        <v>98</v>
      </c>
      <c r="O34" s="100" t="s">
        <v>98</v>
      </c>
      <c r="P34" s="104" t="s">
        <v>98</v>
      </c>
      <c r="Q34" s="100" t="s">
        <v>98</v>
      </c>
      <c r="R34" s="105" t="s">
        <v>70</v>
      </c>
      <c r="S34" s="6">
        <v>34</v>
      </c>
      <c r="V34" s="145" t="s">
        <v>391</v>
      </c>
      <c r="Y34" s="118"/>
      <c r="Z34" s="118"/>
      <c r="AA34" s="118"/>
      <c r="AB34" s="118"/>
    </row>
    <row r="35" spans="1:28">
      <c r="A35" s="100" t="s">
        <v>70</v>
      </c>
      <c r="B35" s="104" t="s">
        <v>80</v>
      </c>
      <c r="C35" s="100" t="s">
        <v>86</v>
      </c>
      <c r="D35" s="104" t="s">
        <v>87</v>
      </c>
      <c r="E35" s="100" t="s">
        <v>87</v>
      </c>
      <c r="F35" s="104" t="s">
        <v>87</v>
      </c>
      <c r="G35" s="100" t="s">
        <v>87</v>
      </c>
      <c r="H35" s="104" t="s">
        <v>87</v>
      </c>
      <c r="I35" s="100" t="s">
        <v>87</v>
      </c>
      <c r="J35" s="254" t="s">
        <v>87</v>
      </c>
      <c r="K35" s="100"/>
      <c r="L35" s="104" t="s">
        <v>98</v>
      </c>
      <c r="M35" s="100" t="s">
        <v>98</v>
      </c>
      <c r="N35" s="104" t="s">
        <v>98</v>
      </c>
      <c r="O35" s="100" t="s">
        <v>98</v>
      </c>
      <c r="P35" s="104" t="s">
        <v>98</v>
      </c>
      <c r="Q35" s="100" t="s">
        <v>98</v>
      </c>
      <c r="R35" s="105" t="s">
        <v>70</v>
      </c>
      <c r="S35" s="6">
        <v>35</v>
      </c>
      <c r="V35" s="145" t="s">
        <v>392</v>
      </c>
      <c r="Y35" s="118"/>
      <c r="Z35" s="118"/>
      <c r="AA35" s="118"/>
      <c r="AB35" s="118"/>
    </row>
    <row r="36" spans="1:28">
      <c r="A36" s="100" t="s">
        <v>70</v>
      </c>
      <c r="B36" s="104" t="s">
        <v>80</v>
      </c>
      <c r="C36" s="100" t="s">
        <v>86</v>
      </c>
      <c r="D36" s="104" t="s">
        <v>87</v>
      </c>
      <c r="E36" s="100" t="s">
        <v>87</v>
      </c>
      <c r="F36" s="104" t="s">
        <v>87</v>
      </c>
      <c r="G36" s="100" t="s">
        <v>87</v>
      </c>
      <c r="H36" s="104" t="s">
        <v>87</v>
      </c>
      <c r="I36" s="100" t="s">
        <v>87</v>
      </c>
      <c r="J36" s="254" t="s">
        <v>87</v>
      </c>
      <c r="K36" s="100"/>
      <c r="L36" s="104" t="s">
        <v>98</v>
      </c>
      <c r="M36" s="100" t="s">
        <v>98</v>
      </c>
      <c r="N36" s="104" t="s">
        <v>98</v>
      </c>
      <c r="O36" s="100" t="s">
        <v>98</v>
      </c>
      <c r="P36" s="104" t="s">
        <v>98</v>
      </c>
      <c r="Q36" s="100" t="s">
        <v>98</v>
      </c>
      <c r="R36" s="105" t="s">
        <v>70</v>
      </c>
      <c r="S36" s="6">
        <v>36</v>
      </c>
      <c r="V36" s="239" t="s">
        <v>410</v>
      </c>
      <c r="Y36" s="118"/>
      <c r="Z36" s="118"/>
      <c r="AA36" s="118"/>
      <c r="AB36" s="118"/>
    </row>
    <row r="37" spans="1:28">
      <c r="A37" s="100" t="s">
        <v>70</v>
      </c>
      <c r="B37" s="104" t="s">
        <v>80</v>
      </c>
      <c r="C37" s="100" t="s">
        <v>86</v>
      </c>
      <c r="D37" s="104" t="s">
        <v>87</v>
      </c>
      <c r="E37" s="100" t="s">
        <v>87</v>
      </c>
      <c r="F37" s="104" t="s">
        <v>87</v>
      </c>
      <c r="G37" s="100" t="s">
        <v>87</v>
      </c>
      <c r="H37" s="104" t="s">
        <v>87</v>
      </c>
      <c r="I37" s="100" t="s">
        <v>87</v>
      </c>
      <c r="J37" s="254" t="s">
        <v>87</v>
      </c>
      <c r="K37" s="100"/>
      <c r="L37" s="104" t="s">
        <v>98</v>
      </c>
      <c r="M37" s="100" t="s">
        <v>98</v>
      </c>
      <c r="N37" s="104" t="s">
        <v>98</v>
      </c>
      <c r="O37" s="100" t="s">
        <v>98</v>
      </c>
      <c r="P37" s="104" t="s">
        <v>98</v>
      </c>
      <c r="Q37" s="100" t="s">
        <v>98</v>
      </c>
      <c r="R37" s="105" t="s">
        <v>70</v>
      </c>
      <c r="S37" s="6">
        <v>37</v>
      </c>
      <c r="V37" s="239" t="s">
        <v>411</v>
      </c>
      <c r="Y37" s="118"/>
      <c r="Z37" s="118"/>
      <c r="AA37" s="118"/>
      <c r="AB37" s="118"/>
    </row>
    <row r="38" spans="1:28">
      <c r="A38" s="100" t="s">
        <v>70</v>
      </c>
      <c r="B38" s="104" t="s">
        <v>80</v>
      </c>
      <c r="C38" s="100" t="s">
        <v>86</v>
      </c>
      <c r="D38" s="104" t="s">
        <v>87</v>
      </c>
      <c r="E38" s="100" t="s">
        <v>87</v>
      </c>
      <c r="F38" s="104" t="s">
        <v>87</v>
      </c>
      <c r="G38" s="100" t="s">
        <v>87</v>
      </c>
      <c r="H38" s="104" t="s">
        <v>87</v>
      </c>
      <c r="I38" s="100" t="s">
        <v>87</v>
      </c>
      <c r="J38" s="254" t="s">
        <v>87</v>
      </c>
      <c r="K38" s="100"/>
      <c r="L38" s="104" t="s">
        <v>98</v>
      </c>
      <c r="M38" s="100" t="s">
        <v>98</v>
      </c>
      <c r="N38" s="104" t="s">
        <v>98</v>
      </c>
      <c r="O38" s="100" t="s">
        <v>98</v>
      </c>
      <c r="P38" s="104" t="s">
        <v>98</v>
      </c>
      <c r="Q38" s="100" t="s">
        <v>98</v>
      </c>
      <c r="R38" s="105" t="s">
        <v>70</v>
      </c>
      <c r="S38" s="6">
        <v>38</v>
      </c>
      <c r="Y38" s="118"/>
      <c r="Z38" s="118"/>
      <c r="AA38" s="118"/>
      <c r="AB38" s="118"/>
    </row>
    <row r="39" spans="1:28">
      <c r="A39" s="100" t="s">
        <v>70</v>
      </c>
      <c r="B39" s="104" t="s">
        <v>80</v>
      </c>
      <c r="C39" s="100" t="s">
        <v>86</v>
      </c>
      <c r="D39" s="104" t="s">
        <v>87</v>
      </c>
      <c r="E39" s="100" t="s">
        <v>87</v>
      </c>
      <c r="F39" s="104" t="s">
        <v>87</v>
      </c>
      <c r="G39" s="100" t="s">
        <v>87</v>
      </c>
      <c r="H39" s="104" t="s">
        <v>87</v>
      </c>
      <c r="I39" s="100" t="s">
        <v>87</v>
      </c>
      <c r="J39" s="254" t="s">
        <v>87</v>
      </c>
      <c r="K39" s="100"/>
      <c r="L39" s="104" t="s">
        <v>98</v>
      </c>
      <c r="M39" s="100" t="s">
        <v>98</v>
      </c>
      <c r="N39" s="104" t="s">
        <v>98</v>
      </c>
      <c r="O39" s="100" t="s">
        <v>98</v>
      </c>
      <c r="P39" s="104" t="s">
        <v>98</v>
      </c>
      <c r="Q39" s="100" t="s">
        <v>98</v>
      </c>
      <c r="R39" s="105" t="s">
        <v>70</v>
      </c>
      <c r="S39" s="6">
        <v>39</v>
      </c>
      <c r="Y39" s="118"/>
      <c r="Z39" s="118"/>
      <c r="AA39" s="118"/>
      <c r="AB39" s="118"/>
    </row>
    <row r="40" spans="1:28">
      <c r="A40" s="100" t="s">
        <v>70</v>
      </c>
      <c r="B40" s="104" t="s">
        <v>80</v>
      </c>
      <c r="C40" s="100" t="s">
        <v>86</v>
      </c>
      <c r="D40" s="104" t="s">
        <v>87</v>
      </c>
      <c r="E40" s="100" t="s">
        <v>87</v>
      </c>
      <c r="F40" s="104" t="s">
        <v>87</v>
      </c>
      <c r="G40" s="100" t="s">
        <v>87</v>
      </c>
      <c r="H40" s="104" t="s">
        <v>87</v>
      </c>
      <c r="I40" s="100" t="s">
        <v>87</v>
      </c>
      <c r="J40" s="254" t="s">
        <v>87</v>
      </c>
      <c r="K40" s="100"/>
      <c r="L40" s="104" t="s">
        <v>98</v>
      </c>
      <c r="M40" s="100" t="s">
        <v>98</v>
      </c>
      <c r="N40" s="104" t="s">
        <v>98</v>
      </c>
      <c r="O40" s="100" t="s">
        <v>98</v>
      </c>
      <c r="P40" s="104" t="s">
        <v>98</v>
      </c>
      <c r="Q40" s="100" t="s">
        <v>98</v>
      </c>
      <c r="R40" s="105" t="s">
        <v>70</v>
      </c>
      <c r="S40" s="6">
        <v>40</v>
      </c>
      <c r="Y40" s="118"/>
      <c r="Z40" s="118"/>
      <c r="AA40" s="118"/>
      <c r="AB40" s="118"/>
    </row>
    <row r="41" spans="1:28">
      <c r="A41" s="100" t="s">
        <v>70</v>
      </c>
      <c r="B41" s="104" t="s">
        <v>80</v>
      </c>
      <c r="C41" s="100" t="s">
        <v>86</v>
      </c>
      <c r="D41" s="104" t="s">
        <v>87</v>
      </c>
      <c r="E41" s="100" t="s">
        <v>87</v>
      </c>
      <c r="F41" s="104" t="s">
        <v>87</v>
      </c>
      <c r="G41" s="100" t="s">
        <v>87</v>
      </c>
      <c r="H41" s="104" t="s">
        <v>87</v>
      </c>
      <c r="I41" s="100" t="s">
        <v>87</v>
      </c>
      <c r="J41" s="254" t="s">
        <v>87</v>
      </c>
      <c r="K41" s="100"/>
      <c r="L41" s="104" t="s">
        <v>98</v>
      </c>
      <c r="M41" s="100" t="s">
        <v>98</v>
      </c>
      <c r="N41" s="104" t="s">
        <v>98</v>
      </c>
      <c r="O41" s="100" t="s">
        <v>98</v>
      </c>
      <c r="P41" s="104" t="s">
        <v>98</v>
      </c>
      <c r="Q41" s="100" t="s">
        <v>98</v>
      </c>
      <c r="R41" s="105" t="s">
        <v>70</v>
      </c>
      <c r="S41" s="6">
        <v>41</v>
      </c>
      <c r="Y41" s="9"/>
      <c r="Z41" s="9"/>
      <c r="AA41" s="9"/>
      <c r="AB41" s="9"/>
    </row>
    <row r="42" spans="1:28">
      <c r="A42" s="100" t="s">
        <v>70</v>
      </c>
      <c r="B42" s="104" t="s">
        <v>80</v>
      </c>
      <c r="C42" s="100" t="s">
        <v>86</v>
      </c>
      <c r="D42" s="104" t="s">
        <v>87</v>
      </c>
      <c r="E42" s="100" t="s">
        <v>87</v>
      </c>
      <c r="F42" s="104" t="s">
        <v>87</v>
      </c>
      <c r="G42" s="100" t="s">
        <v>87</v>
      </c>
      <c r="H42" s="104" t="s">
        <v>87</v>
      </c>
      <c r="I42" s="100" t="s">
        <v>87</v>
      </c>
      <c r="J42" s="254" t="s">
        <v>87</v>
      </c>
      <c r="K42" s="100"/>
      <c r="L42" s="104" t="s">
        <v>98</v>
      </c>
      <c r="M42" s="100" t="s">
        <v>98</v>
      </c>
      <c r="N42" s="104" t="s">
        <v>98</v>
      </c>
      <c r="O42" s="100" t="s">
        <v>98</v>
      </c>
      <c r="P42" s="104" t="s">
        <v>98</v>
      </c>
      <c r="Q42" s="100" t="s">
        <v>98</v>
      </c>
      <c r="R42" s="105" t="s">
        <v>70</v>
      </c>
      <c r="S42" s="6">
        <v>42</v>
      </c>
    </row>
    <row r="43" spans="1:28">
      <c r="A43" s="100" t="s">
        <v>70</v>
      </c>
      <c r="B43" s="104" t="s">
        <v>80</v>
      </c>
      <c r="C43" s="100" t="s">
        <v>86</v>
      </c>
      <c r="D43" s="104" t="s">
        <v>87</v>
      </c>
      <c r="E43" s="100" t="s">
        <v>87</v>
      </c>
      <c r="F43" s="104" t="s">
        <v>87</v>
      </c>
      <c r="G43" s="100" t="s">
        <v>87</v>
      </c>
      <c r="H43" s="104" t="s">
        <v>87</v>
      </c>
      <c r="I43" s="100" t="s">
        <v>87</v>
      </c>
      <c r="J43" s="254" t="s">
        <v>87</v>
      </c>
      <c r="K43" s="100"/>
      <c r="L43" s="104" t="s">
        <v>98</v>
      </c>
      <c r="M43" s="100" t="s">
        <v>98</v>
      </c>
      <c r="N43" s="104" t="s">
        <v>98</v>
      </c>
      <c r="O43" s="100" t="s">
        <v>98</v>
      </c>
      <c r="P43" s="104" t="s">
        <v>98</v>
      </c>
      <c r="Q43" s="100" t="s">
        <v>98</v>
      </c>
      <c r="R43" s="105" t="s">
        <v>70</v>
      </c>
      <c r="S43" s="6">
        <v>43</v>
      </c>
    </row>
    <row r="44" spans="1:28">
      <c r="A44" s="100" t="s">
        <v>70</v>
      </c>
      <c r="B44" s="104" t="s">
        <v>80</v>
      </c>
      <c r="C44" s="100" t="s">
        <v>86</v>
      </c>
      <c r="D44" s="104" t="s">
        <v>87</v>
      </c>
      <c r="E44" s="100" t="s">
        <v>87</v>
      </c>
      <c r="F44" s="104" t="s">
        <v>87</v>
      </c>
      <c r="G44" s="100" t="s">
        <v>87</v>
      </c>
      <c r="H44" s="104" t="s">
        <v>87</v>
      </c>
      <c r="I44" s="100" t="s">
        <v>87</v>
      </c>
      <c r="J44" s="254" t="s">
        <v>87</v>
      </c>
      <c r="K44" s="100"/>
      <c r="L44" s="104" t="s">
        <v>98</v>
      </c>
      <c r="M44" s="100" t="s">
        <v>98</v>
      </c>
      <c r="N44" s="104" t="s">
        <v>98</v>
      </c>
      <c r="O44" s="100" t="s">
        <v>98</v>
      </c>
      <c r="P44" s="104" t="s">
        <v>98</v>
      </c>
      <c r="Q44" s="100" t="s">
        <v>98</v>
      </c>
      <c r="R44" s="105" t="s">
        <v>70</v>
      </c>
      <c r="S44" s="6">
        <v>44</v>
      </c>
    </row>
    <row r="45" spans="1:28">
      <c r="A45" s="100" t="s">
        <v>70</v>
      </c>
      <c r="B45" s="104" t="s">
        <v>80</v>
      </c>
      <c r="C45" s="100" t="s">
        <v>86</v>
      </c>
      <c r="D45" s="104" t="s">
        <v>87</v>
      </c>
      <c r="E45" s="100" t="s">
        <v>87</v>
      </c>
      <c r="F45" s="104" t="s">
        <v>87</v>
      </c>
      <c r="G45" s="100" t="s">
        <v>87</v>
      </c>
      <c r="H45" s="104" t="s">
        <v>87</v>
      </c>
      <c r="I45" s="100" t="s">
        <v>87</v>
      </c>
      <c r="J45" s="254" t="s">
        <v>87</v>
      </c>
      <c r="K45" s="100"/>
      <c r="L45" s="104" t="s">
        <v>98</v>
      </c>
      <c r="M45" s="100" t="s">
        <v>98</v>
      </c>
      <c r="N45" s="104" t="s">
        <v>98</v>
      </c>
      <c r="O45" s="100" t="s">
        <v>98</v>
      </c>
      <c r="P45" s="104" t="s">
        <v>98</v>
      </c>
      <c r="Q45" s="100" t="s">
        <v>98</v>
      </c>
      <c r="R45" s="105" t="s">
        <v>70</v>
      </c>
      <c r="S45" s="6">
        <v>45</v>
      </c>
    </row>
    <row r="46" spans="1:28">
      <c r="A46" s="100" t="s">
        <v>70</v>
      </c>
      <c r="B46" s="104" t="s">
        <v>80</v>
      </c>
      <c r="C46" s="100" t="s">
        <v>86</v>
      </c>
      <c r="D46" s="104" t="s">
        <v>87</v>
      </c>
      <c r="E46" s="100" t="s">
        <v>87</v>
      </c>
      <c r="F46" s="104" t="s">
        <v>87</v>
      </c>
      <c r="G46" s="100" t="s">
        <v>87</v>
      </c>
      <c r="H46" s="104" t="s">
        <v>87</v>
      </c>
      <c r="I46" s="100" t="s">
        <v>87</v>
      </c>
      <c r="J46" s="254" t="s">
        <v>87</v>
      </c>
      <c r="K46" s="100"/>
      <c r="L46" s="104" t="s">
        <v>98</v>
      </c>
      <c r="M46" s="100" t="s">
        <v>98</v>
      </c>
      <c r="N46" s="104" t="s">
        <v>98</v>
      </c>
      <c r="O46" s="100" t="s">
        <v>98</v>
      </c>
      <c r="P46" s="104" t="s">
        <v>98</v>
      </c>
      <c r="Q46" s="100" t="s">
        <v>98</v>
      </c>
      <c r="R46" s="105" t="s">
        <v>70</v>
      </c>
      <c r="S46" s="6">
        <v>46</v>
      </c>
    </row>
    <row r="47" spans="1:28">
      <c r="A47" s="100" t="s">
        <v>70</v>
      </c>
      <c r="B47" s="104" t="s">
        <v>80</v>
      </c>
      <c r="C47" s="100" t="s">
        <v>86</v>
      </c>
      <c r="D47" s="104" t="s">
        <v>87</v>
      </c>
      <c r="E47" s="100" t="s">
        <v>87</v>
      </c>
      <c r="F47" s="104" t="s">
        <v>87</v>
      </c>
      <c r="G47" s="100" t="s">
        <v>87</v>
      </c>
      <c r="H47" s="104" t="s">
        <v>87</v>
      </c>
      <c r="I47" s="100" t="s">
        <v>87</v>
      </c>
      <c r="J47" s="254" t="s">
        <v>87</v>
      </c>
      <c r="K47" s="100"/>
      <c r="L47" s="104" t="s">
        <v>98</v>
      </c>
      <c r="M47" s="100" t="s">
        <v>98</v>
      </c>
      <c r="N47" s="104" t="s">
        <v>98</v>
      </c>
      <c r="O47" s="100" t="s">
        <v>98</v>
      </c>
      <c r="P47" s="104" t="s">
        <v>98</v>
      </c>
      <c r="Q47" s="100" t="s">
        <v>98</v>
      </c>
      <c r="R47" s="105" t="s">
        <v>70</v>
      </c>
      <c r="S47" s="6">
        <v>47</v>
      </c>
    </row>
    <row r="48" spans="1:28">
      <c r="A48" s="100" t="s">
        <v>70</v>
      </c>
      <c r="B48" s="104" t="s">
        <v>80</v>
      </c>
      <c r="C48" s="100" t="s">
        <v>86</v>
      </c>
      <c r="D48" s="104" t="s">
        <v>87</v>
      </c>
      <c r="E48" s="100" t="s">
        <v>87</v>
      </c>
      <c r="F48" s="104" t="s">
        <v>87</v>
      </c>
      <c r="G48" s="100" t="s">
        <v>87</v>
      </c>
      <c r="H48" s="104" t="s">
        <v>87</v>
      </c>
      <c r="I48" s="100" t="s">
        <v>87</v>
      </c>
      <c r="J48" s="254" t="s">
        <v>87</v>
      </c>
      <c r="K48" s="100"/>
      <c r="L48" s="104" t="s">
        <v>98</v>
      </c>
      <c r="M48" s="100" t="s">
        <v>98</v>
      </c>
      <c r="N48" s="104" t="s">
        <v>98</v>
      </c>
      <c r="O48" s="100" t="s">
        <v>98</v>
      </c>
      <c r="P48" s="104" t="s">
        <v>98</v>
      </c>
      <c r="Q48" s="100" t="s">
        <v>98</v>
      </c>
      <c r="R48" s="105" t="s">
        <v>70</v>
      </c>
      <c r="S48" s="6">
        <v>48</v>
      </c>
    </row>
    <row r="49" spans="1:19">
      <c r="A49" s="100" t="s">
        <v>70</v>
      </c>
      <c r="B49" s="104" t="s">
        <v>80</v>
      </c>
      <c r="C49" s="100" t="s">
        <v>86</v>
      </c>
      <c r="D49" s="104" t="s">
        <v>87</v>
      </c>
      <c r="E49" s="100" t="s">
        <v>87</v>
      </c>
      <c r="F49" s="104" t="s">
        <v>87</v>
      </c>
      <c r="G49" s="100" t="s">
        <v>87</v>
      </c>
      <c r="H49" s="104" t="s">
        <v>87</v>
      </c>
      <c r="I49" s="100" t="s">
        <v>87</v>
      </c>
      <c r="J49" s="254" t="s">
        <v>87</v>
      </c>
      <c r="K49" s="100"/>
      <c r="L49" s="104" t="s">
        <v>98</v>
      </c>
      <c r="M49" s="100" t="s">
        <v>98</v>
      </c>
      <c r="N49" s="104" t="s">
        <v>98</v>
      </c>
      <c r="O49" s="100" t="s">
        <v>98</v>
      </c>
      <c r="P49" s="104" t="s">
        <v>98</v>
      </c>
      <c r="Q49" s="100" t="s">
        <v>98</v>
      </c>
      <c r="R49" s="105" t="s">
        <v>70</v>
      </c>
      <c r="S49" s="6">
        <v>49</v>
      </c>
    </row>
    <row r="50" spans="1:19">
      <c r="A50" s="100" t="s">
        <v>70</v>
      </c>
      <c r="B50" s="104" t="s">
        <v>80</v>
      </c>
      <c r="C50" s="100" t="s">
        <v>86</v>
      </c>
      <c r="D50" s="104" t="s">
        <v>87</v>
      </c>
      <c r="E50" s="100" t="s">
        <v>87</v>
      </c>
      <c r="F50" s="104" t="s">
        <v>87</v>
      </c>
      <c r="G50" s="100" t="s">
        <v>87</v>
      </c>
      <c r="H50" s="104" t="s">
        <v>87</v>
      </c>
      <c r="I50" s="100" t="s">
        <v>87</v>
      </c>
      <c r="J50" s="254" t="s">
        <v>87</v>
      </c>
      <c r="K50" s="100"/>
      <c r="L50" s="104" t="s">
        <v>98</v>
      </c>
      <c r="M50" s="100" t="s">
        <v>98</v>
      </c>
      <c r="N50" s="104" t="s">
        <v>98</v>
      </c>
      <c r="O50" s="100" t="s">
        <v>98</v>
      </c>
      <c r="P50" s="104" t="s">
        <v>98</v>
      </c>
      <c r="Q50" s="100" t="s">
        <v>98</v>
      </c>
      <c r="R50" s="105" t="s">
        <v>70</v>
      </c>
      <c r="S50" s="6">
        <v>50</v>
      </c>
    </row>
    <row r="51" spans="1:19">
      <c r="A51" s="100" t="s">
        <v>70</v>
      </c>
      <c r="B51" s="104" t="s">
        <v>80</v>
      </c>
      <c r="C51" s="100" t="s">
        <v>86</v>
      </c>
      <c r="D51" s="104" t="s">
        <v>87</v>
      </c>
      <c r="E51" s="100" t="s">
        <v>87</v>
      </c>
      <c r="F51" s="104" t="s">
        <v>87</v>
      </c>
      <c r="G51" s="100" t="s">
        <v>87</v>
      </c>
      <c r="H51" s="104" t="s">
        <v>87</v>
      </c>
      <c r="I51" s="100" t="s">
        <v>87</v>
      </c>
      <c r="J51" s="254" t="s">
        <v>87</v>
      </c>
      <c r="K51" s="100"/>
      <c r="L51" s="104" t="s">
        <v>98</v>
      </c>
      <c r="M51" s="100" t="s">
        <v>98</v>
      </c>
      <c r="N51" s="104" t="s">
        <v>98</v>
      </c>
      <c r="O51" s="100" t="s">
        <v>98</v>
      </c>
      <c r="P51" s="104" t="s">
        <v>98</v>
      </c>
      <c r="Q51" s="100" t="s">
        <v>98</v>
      </c>
      <c r="R51" s="105" t="s">
        <v>70</v>
      </c>
      <c r="S51" s="6">
        <v>51</v>
      </c>
    </row>
    <row r="52" spans="1:19">
      <c r="A52" s="100" t="s">
        <v>70</v>
      </c>
      <c r="B52" s="104" t="s">
        <v>80</v>
      </c>
      <c r="C52" s="100" t="s">
        <v>86</v>
      </c>
      <c r="D52" s="104" t="s">
        <v>87</v>
      </c>
      <c r="E52" s="100" t="s">
        <v>87</v>
      </c>
      <c r="F52" s="104" t="s">
        <v>87</v>
      </c>
      <c r="G52" s="100" t="s">
        <v>87</v>
      </c>
      <c r="H52" s="104" t="s">
        <v>87</v>
      </c>
      <c r="I52" s="100" t="s">
        <v>87</v>
      </c>
      <c r="J52" s="254" t="s">
        <v>87</v>
      </c>
      <c r="K52" s="100"/>
      <c r="L52" s="104" t="s">
        <v>98</v>
      </c>
      <c r="M52" s="100" t="s">
        <v>98</v>
      </c>
      <c r="N52" s="104" t="s">
        <v>98</v>
      </c>
      <c r="O52" s="100" t="s">
        <v>98</v>
      </c>
      <c r="P52" s="104" t="s">
        <v>98</v>
      </c>
      <c r="Q52" s="100" t="s">
        <v>98</v>
      </c>
      <c r="R52" s="105" t="s">
        <v>70</v>
      </c>
      <c r="S52" s="6">
        <v>52</v>
      </c>
    </row>
    <row r="53" spans="1:19">
      <c r="A53" s="100" t="s">
        <v>70</v>
      </c>
      <c r="B53" s="104" t="s">
        <v>80</v>
      </c>
      <c r="C53" s="100" t="s">
        <v>86</v>
      </c>
      <c r="D53" s="104" t="s">
        <v>87</v>
      </c>
      <c r="E53" s="100" t="s">
        <v>87</v>
      </c>
      <c r="F53" s="104" t="s">
        <v>87</v>
      </c>
      <c r="G53" s="100" t="s">
        <v>87</v>
      </c>
      <c r="H53" s="104" t="s">
        <v>87</v>
      </c>
      <c r="I53" s="100" t="s">
        <v>87</v>
      </c>
      <c r="J53" s="254" t="s">
        <v>87</v>
      </c>
      <c r="K53" s="100"/>
      <c r="L53" s="104" t="s">
        <v>98</v>
      </c>
      <c r="M53" s="100" t="s">
        <v>98</v>
      </c>
      <c r="N53" s="104" t="s">
        <v>98</v>
      </c>
      <c r="O53" s="100" t="s">
        <v>98</v>
      </c>
      <c r="P53" s="104" t="s">
        <v>98</v>
      </c>
      <c r="Q53" s="100" t="s">
        <v>98</v>
      </c>
      <c r="R53" s="105" t="s">
        <v>70</v>
      </c>
      <c r="S53" s="6">
        <v>53</v>
      </c>
    </row>
    <row r="54" spans="1:19">
      <c r="A54" s="100" t="s">
        <v>70</v>
      </c>
      <c r="B54" s="104" t="s">
        <v>80</v>
      </c>
      <c r="C54" s="100" t="s">
        <v>86</v>
      </c>
      <c r="D54" s="104" t="s">
        <v>87</v>
      </c>
      <c r="E54" s="100" t="s">
        <v>87</v>
      </c>
      <c r="F54" s="104" t="s">
        <v>87</v>
      </c>
      <c r="G54" s="100" t="s">
        <v>87</v>
      </c>
      <c r="H54" s="104" t="s">
        <v>87</v>
      </c>
      <c r="I54" s="100" t="s">
        <v>87</v>
      </c>
      <c r="J54" s="254" t="s">
        <v>87</v>
      </c>
      <c r="K54" s="100"/>
      <c r="L54" s="104" t="s">
        <v>98</v>
      </c>
      <c r="M54" s="100" t="s">
        <v>98</v>
      </c>
      <c r="N54" s="104" t="s">
        <v>98</v>
      </c>
      <c r="O54" s="100" t="s">
        <v>98</v>
      </c>
      <c r="P54" s="104" t="s">
        <v>98</v>
      </c>
      <c r="Q54" s="100" t="s">
        <v>98</v>
      </c>
      <c r="R54" s="105" t="s">
        <v>70</v>
      </c>
      <c r="S54" s="6">
        <v>54</v>
      </c>
    </row>
    <row r="55" spans="1:19">
      <c r="A55" s="100" t="s">
        <v>70</v>
      </c>
      <c r="B55" s="104" t="s">
        <v>80</v>
      </c>
      <c r="C55" s="100" t="s">
        <v>86</v>
      </c>
      <c r="D55" s="104" t="s">
        <v>87</v>
      </c>
      <c r="E55" s="100" t="s">
        <v>87</v>
      </c>
      <c r="F55" s="104" t="s">
        <v>87</v>
      </c>
      <c r="G55" s="100" t="s">
        <v>87</v>
      </c>
      <c r="H55" s="104" t="s">
        <v>87</v>
      </c>
      <c r="I55" s="100" t="s">
        <v>87</v>
      </c>
      <c r="J55" s="254" t="s">
        <v>87</v>
      </c>
      <c r="K55" s="100"/>
      <c r="L55" s="104" t="s">
        <v>98</v>
      </c>
      <c r="M55" s="100" t="s">
        <v>98</v>
      </c>
      <c r="N55" s="104" t="s">
        <v>98</v>
      </c>
      <c r="O55" s="100" t="s">
        <v>98</v>
      </c>
      <c r="P55" s="104" t="s">
        <v>98</v>
      </c>
      <c r="Q55" s="100" t="s">
        <v>98</v>
      </c>
      <c r="R55" s="105" t="s">
        <v>70</v>
      </c>
      <c r="S55" s="6">
        <v>55</v>
      </c>
    </row>
    <row r="56" spans="1:19">
      <c r="A56" s="100" t="s">
        <v>70</v>
      </c>
      <c r="B56" s="104" t="s">
        <v>80</v>
      </c>
      <c r="C56" s="100" t="s">
        <v>86</v>
      </c>
      <c r="D56" s="104" t="s">
        <v>87</v>
      </c>
      <c r="E56" s="100" t="s">
        <v>87</v>
      </c>
      <c r="F56" s="104" t="s">
        <v>87</v>
      </c>
      <c r="G56" s="100" t="s">
        <v>87</v>
      </c>
      <c r="H56" s="104" t="s">
        <v>87</v>
      </c>
      <c r="I56" s="100" t="s">
        <v>87</v>
      </c>
      <c r="J56" s="254" t="s">
        <v>87</v>
      </c>
      <c r="K56" s="100"/>
      <c r="L56" s="104" t="s">
        <v>98</v>
      </c>
      <c r="M56" s="100" t="s">
        <v>98</v>
      </c>
      <c r="N56" s="104" t="s">
        <v>98</v>
      </c>
      <c r="O56" s="100" t="s">
        <v>98</v>
      </c>
      <c r="P56" s="104" t="s">
        <v>98</v>
      </c>
      <c r="Q56" s="100" t="s">
        <v>98</v>
      </c>
      <c r="R56" s="105" t="s">
        <v>70</v>
      </c>
      <c r="S56" s="6">
        <v>56</v>
      </c>
    </row>
    <row r="57" spans="1:19">
      <c r="A57" s="100" t="s">
        <v>70</v>
      </c>
      <c r="B57" s="104" t="s">
        <v>80</v>
      </c>
      <c r="C57" s="100" t="s">
        <v>86</v>
      </c>
      <c r="D57" s="104" t="s">
        <v>87</v>
      </c>
      <c r="E57" s="100" t="s">
        <v>87</v>
      </c>
      <c r="F57" s="104" t="s">
        <v>87</v>
      </c>
      <c r="G57" s="100" t="s">
        <v>87</v>
      </c>
      <c r="H57" s="104" t="s">
        <v>87</v>
      </c>
      <c r="I57" s="100" t="s">
        <v>87</v>
      </c>
      <c r="J57" s="254" t="s">
        <v>87</v>
      </c>
      <c r="K57" s="100"/>
      <c r="L57" s="104" t="s">
        <v>98</v>
      </c>
      <c r="M57" s="100" t="s">
        <v>98</v>
      </c>
      <c r="N57" s="104" t="s">
        <v>98</v>
      </c>
      <c r="O57" s="100" t="s">
        <v>98</v>
      </c>
      <c r="P57" s="104" t="s">
        <v>98</v>
      </c>
      <c r="Q57" s="100" t="s">
        <v>98</v>
      </c>
      <c r="R57" s="105" t="s">
        <v>70</v>
      </c>
      <c r="S57" s="6">
        <v>57</v>
      </c>
    </row>
    <row r="58" spans="1:19">
      <c r="A58" s="100" t="s">
        <v>70</v>
      </c>
      <c r="B58" s="104" t="s">
        <v>80</v>
      </c>
      <c r="C58" s="100" t="s">
        <v>86</v>
      </c>
      <c r="D58" s="104" t="s">
        <v>87</v>
      </c>
      <c r="E58" s="100" t="s">
        <v>87</v>
      </c>
      <c r="F58" s="104" t="s">
        <v>87</v>
      </c>
      <c r="G58" s="100" t="s">
        <v>87</v>
      </c>
      <c r="H58" s="104" t="s">
        <v>87</v>
      </c>
      <c r="I58" s="100" t="s">
        <v>87</v>
      </c>
      <c r="J58" s="254" t="s">
        <v>87</v>
      </c>
      <c r="K58" s="100"/>
      <c r="L58" s="104" t="s">
        <v>98</v>
      </c>
      <c r="M58" s="100" t="s">
        <v>98</v>
      </c>
      <c r="N58" s="104" t="s">
        <v>98</v>
      </c>
      <c r="O58" s="100" t="s">
        <v>98</v>
      </c>
      <c r="P58" s="104" t="s">
        <v>98</v>
      </c>
      <c r="Q58" s="100" t="s">
        <v>98</v>
      </c>
      <c r="R58" s="105" t="s">
        <v>70</v>
      </c>
      <c r="S58" s="6">
        <v>58</v>
      </c>
    </row>
    <row r="59" spans="1:19">
      <c r="A59" s="100" t="s">
        <v>70</v>
      </c>
      <c r="B59" s="104" t="s">
        <v>80</v>
      </c>
      <c r="C59" s="100" t="s">
        <v>86</v>
      </c>
      <c r="D59" s="104" t="s">
        <v>87</v>
      </c>
      <c r="E59" s="100" t="s">
        <v>87</v>
      </c>
      <c r="F59" s="104" t="s">
        <v>87</v>
      </c>
      <c r="G59" s="100" t="s">
        <v>87</v>
      </c>
      <c r="H59" s="104" t="s">
        <v>87</v>
      </c>
      <c r="I59" s="100" t="s">
        <v>87</v>
      </c>
      <c r="J59" s="254" t="s">
        <v>87</v>
      </c>
      <c r="K59" s="100"/>
      <c r="L59" s="104" t="s">
        <v>98</v>
      </c>
      <c r="M59" s="100" t="s">
        <v>98</v>
      </c>
      <c r="N59" s="104" t="s">
        <v>98</v>
      </c>
      <c r="O59" s="100" t="s">
        <v>98</v>
      </c>
      <c r="P59" s="104" t="s">
        <v>98</v>
      </c>
      <c r="Q59" s="100" t="s">
        <v>98</v>
      </c>
      <c r="R59" s="105" t="s">
        <v>70</v>
      </c>
      <c r="S59" s="6">
        <v>59</v>
      </c>
    </row>
    <row r="60" spans="1:19">
      <c r="A60" s="100" t="s">
        <v>70</v>
      </c>
      <c r="B60" s="104" t="s">
        <v>80</v>
      </c>
      <c r="C60" s="100" t="s">
        <v>86</v>
      </c>
      <c r="D60" s="104" t="s">
        <v>87</v>
      </c>
      <c r="E60" s="100" t="s">
        <v>87</v>
      </c>
      <c r="F60" s="104" t="s">
        <v>87</v>
      </c>
      <c r="G60" s="100" t="s">
        <v>87</v>
      </c>
      <c r="H60" s="104" t="s">
        <v>87</v>
      </c>
      <c r="I60" s="100" t="s">
        <v>87</v>
      </c>
      <c r="J60" s="254" t="s">
        <v>87</v>
      </c>
      <c r="K60" s="100"/>
      <c r="L60" s="104" t="s">
        <v>98</v>
      </c>
      <c r="M60" s="100" t="s">
        <v>98</v>
      </c>
      <c r="N60" s="104" t="s">
        <v>98</v>
      </c>
      <c r="O60" s="100" t="s">
        <v>98</v>
      </c>
      <c r="P60" s="104" t="s">
        <v>98</v>
      </c>
      <c r="Q60" s="100" t="s">
        <v>98</v>
      </c>
      <c r="R60" s="105" t="s">
        <v>70</v>
      </c>
      <c r="S60" s="6">
        <v>60</v>
      </c>
    </row>
    <row r="61" spans="1:19">
      <c r="A61" s="100" t="s">
        <v>70</v>
      </c>
      <c r="B61" s="104" t="s">
        <v>80</v>
      </c>
      <c r="C61" s="100" t="s">
        <v>86</v>
      </c>
      <c r="D61" s="104" t="s">
        <v>87</v>
      </c>
      <c r="E61" s="100" t="s">
        <v>87</v>
      </c>
      <c r="F61" s="104" t="s">
        <v>87</v>
      </c>
      <c r="G61" s="100" t="s">
        <v>87</v>
      </c>
      <c r="H61" s="104" t="s">
        <v>87</v>
      </c>
      <c r="I61" s="100" t="s">
        <v>87</v>
      </c>
      <c r="J61" s="254" t="s">
        <v>87</v>
      </c>
      <c r="K61" s="100"/>
      <c r="L61" s="104" t="s">
        <v>98</v>
      </c>
      <c r="M61" s="100" t="s">
        <v>98</v>
      </c>
      <c r="N61" s="104" t="s">
        <v>98</v>
      </c>
      <c r="O61" s="100" t="s">
        <v>98</v>
      </c>
      <c r="P61" s="104" t="s">
        <v>98</v>
      </c>
      <c r="Q61" s="100" t="s">
        <v>98</v>
      </c>
      <c r="R61" s="105" t="s">
        <v>70</v>
      </c>
      <c r="S61" s="6">
        <v>61</v>
      </c>
    </row>
    <row r="62" spans="1:19">
      <c r="A62" s="100" t="s">
        <v>70</v>
      </c>
      <c r="B62" s="104" t="s">
        <v>80</v>
      </c>
      <c r="C62" s="100" t="s">
        <v>86</v>
      </c>
      <c r="D62" s="104" t="s">
        <v>87</v>
      </c>
      <c r="E62" s="100" t="s">
        <v>87</v>
      </c>
      <c r="F62" s="104" t="s">
        <v>87</v>
      </c>
      <c r="G62" s="100" t="s">
        <v>87</v>
      </c>
      <c r="H62" s="104" t="s">
        <v>87</v>
      </c>
      <c r="I62" s="100" t="s">
        <v>87</v>
      </c>
      <c r="J62" s="254" t="s">
        <v>87</v>
      </c>
      <c r="K62" s="100"/>
      <c r="L62" s="104" t="s">
        <v>98</v>
      </c>
      <c r="M62" s="100" t="s">
        <v>98</v>
      </c>
      <c r="N62" s="104" t="s">
        <v>98</v>
      </c>
      <c r="O62" s="100" t="s">
        <v>98</v>
      </c>
      <c r="P62" s="104" t="s">
        <v>98</v>
      </c>
      <c r="Q62" s="100" t="s">
        <v>98</v>
      </c>
      <c r="R62" s="105" t="s">
        <v>70</v>
      </c>
      <c r="S62" s="6">
        <v>62</v>
      </c>
    </row>
    <row r="63" spans="1:19">
      <c r="A63" s="100" t="s">
        <v>70</v>
      </c>
      <c r="B63" s="104" t="s">
        <v>80</v>
      </c>
      <c r="C63" s="100" t="s">
        <v>86</v>
      </c>
      <c r="D63" s="104" t="s">
        <v>87</v>
      </c>
      <c r="E63" s="100" t="s">
        <v>87</v>
      </c>
      <c r="F63" s="104" t="s">
        <v>87</v>
      </c>
      <c r="G63" s="100" t="s">
        <v>87</v>
      </c>
      <c r="H63" s="104" t="s">
        <v>87</v>
      </c>
      <c r="I63" s="100" t="s">
        <v>87</v>
      </c>
      <c r="J63" s="254" t="s">
        <v>87</v>
      </c>
      <c r="K63" s="100"/>
      <c r="L63" s="104" t="s">
        <v>98</v>
      </c>
      <c r="M63" s="100" t="s">
        <v>98</v>
      </c>
      <c r="N63" s="104" t="s">
        <v>98</v>
      </c>
      <c r="O63" s="100" t="s">
        <v>98</v>
      </c>
      <c r="P63" s="104" t="s">
        <v>98</v>
      </c>
      <c r="Q63" s="100" t="s">
        <v>98</v>
      </c>
      <c r="R63" s="105" t="s">
        <v>70</v>
      </c>
      <c r="S63" s="6">
        <v>63</v>
      </c>
    </row>
    <row r="64" spans="1:19">
      <c r="A64" s="100" t="s">
        <v>70</v>
      </c>
      <c r="B64" s="104" t="s">
        <v>80</v>
      </c>
      <c r="C64" s="100" t="s">
        <v>86</v>
      </c>
      <c r="D64" s="104" t="s">
        <v>87</v>
      </c>
      <c r="E64" s="100" t="s">
        <v>87</v>
      </c>
      <c r="F64" s="104" t="s">
        <v>87</v>
      </c>
      <c r="G64" s="100" t="s">
        <v>87</v>
      </c>
      <c r="H64" s="104" t="s">
        <v>87</v>
      </c>
      <c r="I64" s="100" t="s">
        <v>87</v>
      </c>
      <c r="J64" s="254" t="s">
        <v>87</v>
      </c>
      <c r="K64" s="100"/>
      <c r="L64" s="104" t="s">
        <v>98</v>
      </c>
      <c r="M64" s="100" t="s">
        <v>98</v>
      </c>
      <c r="N64" s="104" t="s">
        <v>98</v>
      </c>
      <c r="O64" s="100" t="s">
        <v>98</v>
      </c>
      <c r="P64" s="104" t="s">
        <v>98</v>
      </c>
      <c r="Q64" s="100" t="s">
        <v>98</v>
      </c>
      <c r="R64" s="105" t="s">
        <v>70</v>
      </c>
      <c r="S64" s="6">
        <v>64</v>
      </c>
    </row>
    <row r="65" spans="1:19">
      <c r="A65" s="100" t="s">
        <v>70</v>
      </c>
      <c r="B65" s="104" t="s">
        <v>80</v>
      </c>
      <c r="C65" s="100" t="s">
        <v>86</v>
      </c>
      <c r="D65" s="104" t="s">
        <v>87</v>
      </c>
      <c r="E65" s="100" t="s">
        <v>87</v>
      </c>
      <c r="F65" s="104" t="s">
        <v>87</v>
      </c>
      <c r="G65" s="100" t="s">
        <v>87</v>
      </c>
      <c r="H65" s="104" t="s">
        <v>87</v>
      </c>
      <c r="I65" s="100" t="s">
        <v>87</v>
      </c>
      <c r="J65" s="254" t="s">
        <v>87</v>
      </c>
      <c r="K65" s="100"/>
      <c r="L65" s="104" t="s">
        <v>98</v>
      </c>
      <c r="M65" s="100" t="s">
        <v>98</v>
      </c>
      <c r="N65" s="104" t="s">
        <v>98</v>
      </c>
      <c r="O65" s="100" t="s">
        <v>98</v>
      </c>
      <c r="P65" s="104" t="s">
        <v>98</v>
      </c>
      <c r="Q65" s="100" t="s">
        <v>98</v>
      </c>
      <c r="R65" s="105" t="s">
        <v>70</v>
      </c>
      <c r="S65" s="6">
        <v>65</v>
      </c>
    </row>
    <row r="66" spans="1:19">
      <c r="A66" s="100" t="s">
        <v>70</v>
      </c>
      <c r="B66" s="104" t="s">
        <v>80</v>
      </c>
      <c r="C66" s="100" t="s">
        <v>86</v>
      </c>
      <c r="D66" s="104" t="s">
        <v>87</v>
      </c>
      <c r="E66" s="100" t="s">
        <v>87</v>
      </c>
      <c r="F66" s="104" t="s">
        <v>87</v>
      </c>
      <c r="G66" s="100" t="s">
        <v>87</v>
      </c>
      <c r="H66" s="104" t="s">
        <v>87</v>
      </c>
      <c r="I66" s="100" t="s">
        <v>87</v>
      </c>
      <c r="J66" s="254" t="s">
        <v>87</v>
      </c>
      <c r="K66" s="100"/>
      <c r="L66" s="104" t="s">
        <v>98</v>
      </c>
      <c r="M66" s="100" t="s">
        <v>98</v>
      </c>
      <c r="N66" s="104" t="s">
        <v>98</v>
      </c>
      <c r="O66" s="100" t="s">
        <v>98</v>
      </c>
      <c r="P66" s="104" t="s">
        <v>98</v>
      </c>
      <c r="Q66" s="100" t="s">
        <v>98</v>
      </c>
      <c r="R66" s="105" t="s">
        <v>70</v>
      </c>
      <c r="S66" s="6">
        <v>66</v>
      </c>
    </row>
    <row r="67" spans="1:19">
      <c r="A67" s="100" t="s">
        <v>70</v>
      </c>
      <c r="B67" s="104" t="s">
        <v>80</v>
      </c>
      <c r="C67" s="100" t="s">
        <v>86</v>
      </c>
      <c r="D67" s="104" t="s">
        <v>87</v>
      </c>
      <c r="E67" s="100" t="s">
        <v>87</v>
      </c>
      <c r="F67" s="104" t="s">
        <v>87</v>
      </c>
      <c r="G67" s="100" t="s">
        <v>87</v>
      </c>
      <c r="H67" s="104" t="s">
        <v>87</v>
      </c>
      <c r="I67" s="100" t="s">
        <v>87</v>
      </c>
      <c r="J67" s="254" t="s">
        <v>87</v>
      </c>
      <c r="K67" s="100"/>
      <c r="L67" s="104" t="s">
        <v>98</v>
      </c>
      <c r="M67" s="100" t="s">
        <v>98</v>
      </c>
      <c r="N67" s="104" t="s">
        <v>98</v>
      </c>
      <c r="O67" s="100" t="s">
        <v>98</v>
      </c>
      <c r="P67" s="104" t="s">
        <v>98</v>
      </c>
      <c r="Q67" s="100" t="s">
        <v>98</v>
      </c>
      <c r="R67" s="105" t="s">
        <v>70</v>
      </c>
      <c r="S67" s="6">
        <v>67</v>
      </c>
    </row>
    <row r="68" spans="1:19">
      <c r="A68" s="100" t="s">
        <v>70</v>
      </c>
      <c r="B68" s="104" t="s">
        <v>80</v>
      </c>
      <c r="C68" s="100" t="s">
        <v>86</v>
      </c>
      <c r="D68" s="104" t="s">
        <v>87</v>
      </c>
      <c r="E68" s="100" t="s">
        <v>87</v>
      </c>
      <c r="F68" s="104" t="s">
        <v>87</v>
      </c>
      <c r="G68" s="100" t="s">
        <v>87</v>
      </c>
      <c r="H68" s="104" t="s">
        <v>87</v>
      </c>
      <c r="I68" s="100" t="s">
        <v>87</v>
      </c>
      <c r="J68" s="254" t="s">
        <v>87</v>
      </c>
      <c r="K68" s="100"/>
      <c r="L68" s="104" t="s">
        <v>98</v>
      </c>
      <c r="M68" s="100" t="s">
        <v>98</v>
      </c>
      <c r="N68" s="104" t="s">
        <v>98</v>
      </c>
      <c r="O68" s="100" t="s">
        <v>98</v>
      </c>
      <c r="P68" s="104" t="s">
        <v>98</v>
      </c>
      <c r="Q68" s="100" t="s">
        <v>98</v>
      </c>
      <c r="R68" s="105" t="s">
        <v>70</v>
      </c>
      <c r="S68" s="6">
        <v>68</v>
      </c>
    </row>
    <row r="69" spans="1:19">
      <c r="A69" s="100" t="s">
        <v>70</v>
      </c>
      <c r="B69" s="104" t="s">
        <v>80</v>
      </c>
      <c r="C69" s="100" t="s">
        <v>86</v>
      </c>
      <c r="D69" s="104" t="s">
        <v>87</v>
      </c>
      <c r="E69" s="100" t="s">
        <v>87</v>
      </c>
      <c r="F69" s="104" t="s">
        <v>87</v>
      </c>
      <c r="G69" s="100" t="s">
        <v>87</v>
      </c>
      <c r="H69" s="104" t="s">
        <v>87</v>
      </c>
      <c r="I69" s="100" t="s">
        <v>87</v>
      </c>
      <c r="J69" s="254" t="s">
        <v>87</v>
      </c>
      <c r="K69" s="100"/>
      <c r="L69" s="104" t="s">
        <v>98</v>
      </c>
      <c r="M69" s="100" t="s">
        <v>98</v>
      </c>
      <c r="N69" s="104" t="s">
        <v>98</v>
      </c>
      <c r="O69" s="100" t="s">
        <v>98</v>
      </c>
      <c r="P69" s="104" t="s">
        <v>98</v>
      </c>
      <c r="Q69" s="100" t="s">
        <v>98</v>
      </c>
      <c r="R69" s="105" t="s">
        <v>70</v>
      </c>
      <c r="S69" s="6">
        <v>69</v>
      </c>
    </row>
    <row r="70" spans="1:19">
      <c r="A70" s="100" t="s">
        <v>70</v>
      </c>
      <c r="B70" s="104" t="s">
        <v>80</v>
      </c>
      <c r="C70" s="100" t="s">
        <v>86</v>
      </c>
      <c r="D70" s="104" t="s">
        <v>87</v>
      </c>
      <c r="E70" s="100" t="s">
        <v>87</v>
      </c>
      <c r="F70" s="104" t="s">
        <v>87</v>
      </c>
      <c r="G70" s="100" t="s">
        <v>87</v>
      </c>
      <c r="H70" s="104" t="s">
        <v>87</v>
      </c>
      <c r="I70" s="100" t="s">
        <v>87</v>
      </c>
      <c r="J70" s="254" t="s">
        <v>87</v>
      </c>
      <c r="K70" s="100"/>
      <c r="L70" s="104" t="s">
        <v>98</v>
      </c>
      <c r="M70" s="100" t="s">
        <v>98</v>
      </c>
      <c r="N70" s="104" t="s">
        <v>98</v>
      </c>
      <c r="O70" s="100" t="s">
        <v>98</v>
      </c>
      <c r="P70" s="104" t="s">
        <v>98</v>
      </c>
      <c r="Q70" s="100" t="s">
        <v>98</v>
      </c>
      <c r="R70" s="105" t="s">
        <v>70</v>
      </c>
      <c r="S70" s="6">
        <v>70</v>
      </c>
    </row>
    <row r="71" spans="1:19">
      <c r="A71" s="99"/>
      <c r="B71" s="98"/>
      <c r="C71" s="99"/>
      <c r="D71" s="98"/>
      <c r="E71" s="99"/>
      <c r="F71" s="98"/>
      <c r="G71" s="99"/>
      <c r="H71" s="98"/>
      <c r="I71" s="99"/>
      <c r="K71" s="99"/>
      <c r="L71" s="98"/>
      <c r="M71" s="99"/>
      <c r="O71" s="99"/>
      <c r="Q71" s="99"/>
      <c r="R71" s="99"/>
    </row>
    <row r="72" spans="1:19">
      <c r="A72" s="99"/>
      <c r="B72" s="98"/>
      <c r="C72" s="99"/>
      <c r="D72" s="98"/>
      <c r="E72" s="99"/>
      <c r="F72" s="98"/>
      <c r="G72" s="99"/>
      <c r="H72" s="98"/>
      <c r="L72" s="98"/>
      <c r="M72" s="99"/>
      <c r="R72" s="99"/>
    </row>
    <row r="73" spans="1:19">
      <c r="A73" s="99"/>
      <c r="B73" s="98"/>
      <c r="C73" s="99"/>
      <c r="D73" s="98"/>
      <c r="E73" s="99"/>
      <c r="F73" s="98"/>
      <c r="G73" s="99"/>
      <c r="H73" s="98"/>
      <c r="L73" s="98"/>
      <c r="M73" s="99"/>
      <c r="R73" s="99"/>
    </row>
    <row r="74" spans="1:19">
      <c r="A74" s="99"/>
      <c r="B74" s="98"/>
      <c r="C74" s="99"/>
      <c r="D74" s="98"/>
      <c r="E74" s="99"/>
      <c r="F74" s="98"/>
      <c r="G74" s="99"/>
      <c r="H74" s="98"/>
      <c r="L74" s="98"/>
      <c r="M74" s="99"/>
      <c r="R74" s="99"/>
    </row>
    <row r="75" spans="1:19">
      <c r="A75" s="99"/>
      <c r="B75" s="98"/>
      <c r="C75" s="99"/>
      <c r="D75" s="98"/>
      <c r="E75" s="99"/>
      <c r="F75" s="98"/>
      <c r="G75" s="99"/>
      <c r="H75" s="98"/>
      <c r="L75" s="98"/>
      <c r="M75" s="99"/>
      <c r="R75" s="99"/>
    </row>
    <row r="76" spans="1:19">
      <c r="A76" s="99"/>
      <c r="B76" s="98"/>
      <c r="C76" s="99"/>
      <c r="D76" s="98"/>
      <c r="E76" s="99"/>
      <c r="F76" s="98"/>
      <c r="G76" s="99"/>
      <c r="H76" s="98"/>
      <c r="L76" s="98"/>
      <c r="M76" s="99"/>
      <c r="R76" s="99"/>
    </row>
    <row r="77" spans="1:19">
      <c r="A77" s="99"/>
      <c r="B77" s="98"/>
      <c r="C77" s="99"/>
      <c r="D77" s="98"/>
      <c r="E77" s="99"/>
      <c r="F77" s="98"/>
      <c r="G77" s="99"/>
      <c r="H77" s="98"/>
      <c r="L77" s="98"/>
      <c r="M77" s="99"/>
      <c r="R77" s="99"/>
    </row>
    <row r="78" spans="1:19">
      <c r="A78" s="99"/>
      <c r="B78" s="98"/>
      <c r="C78" s="99"/>
      <c r="D78" s="98"/>
      <c r="E78" s="99"/>
      <c r="F78" s="98"/>
      <c r="G78" s="99"/>
      <c r="H78" s="98"/>
      <c r="L78" s="98"/>
      <c r="M78" s="99"/>
      <c r="R78" s="99"/>
    </row>
    <row r="79" spans="1:19">
      <c r="A79" s="99"/>
      <c r="B79" s="98"/>
      <c r="C79" s="99"/>
      <c r="D79" s="98"/>
      <c r="E79" s="99"/>
      <c r="F79" s="98"/>
      <c r="G79" s="99"/>
      <c r="H79" s="98"/>
      <c r="L79" s="98"/>
      <c r="M79" s="99"/>
      <c r="R79" s="99"/>
    </row>
    <row r="80" spans="1:19">
      <c r="A80" s="99"/>
      <c r="B80" s="98"/>
      <c r="C80" s="99"/>
      <c r="D80" s="98"/>
      <c r="E80" s="99"/>
      <c r="F80" s="98"/>
      <c r="G80" s="99"/>
      <c r="H80" s="98"/>
      <c r="L80" s="98"/>
      <c r="M80" s="99"/>
      <c r="R80" s="99"/>
    </row>
  </sheetData>
  <sheetProtection selectLockedCells="1"/>
  <phoneticPr fontId="9" type="noConversion"/>
  <pageMargins left="0.75" right="0.75" top="1" bottom="1" header="0.5" footer="0.5"/>
  <pageSetup paperSize="9" orientation="portrait"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workbookViewId="0">
      <selection activeCell="K6" sqref="K6"/>
    </sheetView>
  </sheetViews>
  <sheetFormatPr defaultColWidth="8.85546875" defaultRowHeight="12.75"/>
  <cols>
    <col min="1" max="1" width="7.7109375" style="102" customWidth="1"/>
    <col min="2" max="2" width="7.7109375" style="103" customWidth="1"/>
    <col min="3" max="3" width="7.7109375" style="102" customWidth="1"/>
    <col min="4" max="4" width="7.7109375" style="103" customWidth="1"/>
    <col min="5" max="5" width="7.7109375" style="102" customWidth="1"/>
    <col min="6" max="6" width="7.7109375" style="103" customWidth="1"/>
    <col min="7" max="7" width="7.7109375" style="102" customWidth="1"/>
    <col min="8" max="8" width="7.7109375" style="103" customWidth="1"/>
    <col min="9" max="9" width="7.7109375" style="101" customWidth="1"/>
    <col min="10" max="10" width="7.7109375" style="98" customWidth="1"/>
    <col min="11" max="11" width="7.7109375" style="101" customWidth="1"/>
    <col min="12" max="12" width="7.7109375" style="103" customWidth="1"/>
    <col min="13" max="13" width="7.7109375" style="102" customWidth="1"/>
    <col min="14" max="14" width="7.7109375" style="98" customWidth="1"/>
    <col min="15" max="15" width="7.7109375" style="101" customWidth="1"/>
    <col min="16" max="16" width="7.7109375" style="98" customWidth="1"/>
    <col min="17" max="17" width="7.7109375" style="101" customWidth="1"/>
    <col min="18" max="18" width="11.42578125" style="101" customWidth="1"/>
    <col min="19" max="19" width="13.7109375" style="6" customWidth="1"/>
    <col min="21" max="21" width="11.140625" customWidth="1"/>
    <col min="22" max="22" width="31.7109375" customWidth="1"/>
    <col min="23" max="23" width="33.42578125" customWidth="1"/>
    <col min="24" max="24" width="13.28515625" customWidth="1"/>
  </cols>
  <sheetData>
    <row r="1" spans="1:28" ht="24" customHeight="1">
      <c r="A1" s="94" t="s">
        <v>79</v>
      </c>
      <c r="B1" s="94" t="s">
        <v>78</v>
      </c>
      <c r="C1" s="94" t="s">
        <v>77</v>
      </c>
      <c r="D1" s="94" t="s">
        <v>76</v>
      </c>
      <c r="E1" s="94" t="s">
        <v>75</v>
      </c>
      <c r="F1" s="94" t="s">
        <v>74</v>
      </c>
      <c r="G1" s="94" t="s">
        <v>73</v>
      </c>
      <c r="H1" s="94" t="s">
        <v>106</v>
      </c>
      <c r="I1" s="94" t="s">
        <v>72</v>
      </c>
      <c r="J1" s="94" t="s">
        <v>71</v>
      </c>
      <c r="K1" s="94"/>
      <c r="L1" s="94" t="s">
        <v>99</v>
      </c>
      <c r="M1" s="94" t="s">
        <v>100</v>
      </c>
      <c r="N1" s="94" t="s">
        <v>104</v>
      </c>
      <c r="O1" s="94" t="s">
        <v>101</v>
      </c>
      <c r="P1" s="94" t="s">
        <v>103</v>
      </c>
      <c r="Q1" s="94" t="s">
        <v>102</v>
      </c>
      <c r="R1" s="95" t="s">
        <v>63</v>
      </c>
      <c r="S1" s="106" t="s">
        <v>64</v>
      </c>
      <c r="Y1" s="116"/>
      <c r="Z1" s="116"/>
      <c r="AA1" s="116"/>
      <c r="AB1" s="116"/>
    </row>
    <row r="2" spans="1:28">
      <c r="A2" s="96" t="s">
        <v>65</v>
      </c>
      <c r="B2" s="98" t="s">
        <v>65</v>
      </c>
      <c r="C2" s="96" t="s">
        <v>65</v>
      </c>
      <c r="D2" s="98" t="s">
        <v>65</v>
      </c>
      <c r="E2" s="96" t="s">
        <v>65</v>
      </c>
      <c r="F2" s="98" t="s">
        <v>65</v>
      </c>
      <c r="G2" s="96" t="s">
        <v>65</v>
      </c>
      <c r="H2" s="98" t="s">
        <v>65</v>
      </c>
      <c r="I2" s="96" t="s">
        <v>65</v>
      </c>
      <c r="J2" s="98" t="s">
        <v>65</v>
      </c>
      <c r="K2" s="96"/>
      <c r="L2" s="98" t="s">
        <v>65</v>
      </c>
      <c r="M2" s="96" t="s">
        <v>65</v>
      </c>
      <c r="N2" s="98" t="s">
        <v>65</v>
      </c>
      <c r="O2" s="96" t="s">
        <v>65</v>
      </c>
      <c r="P2" s="98" t="s">
        <v>65</v>
      </c>
      <c r="Q2" s="96" t="s">
        <v>65</v>
      </c>
      <c r="R2" s="96" t="s">
        <v>65</v>
      </c>
      <c r="S2" s="6">
        <v>2</v>
      </c>
      <c r="Y2" s="117"/>
      <c r="Z2" s="118"/>
      <c r="AA2" s="117"/>
      <c r="AB2" s="118"/>
    </row>
    <row r="3" spans="1:28">
      <c r="A3" s="96" t="s">
        <v>65</v>
      </c>
      <c r="B3" s="98" t="s">
        <v>65</v>
      </c>
      <c r="C3" s="96" t="s">
        <v>65</v>
      </c>
      <c r="D3" s="97" t="s">
        <v>65</v>
      </c>
      <c r="E3" s="96" t="s">
        <v>65</v>
      </c>
      <c r="F3" s="98" t="s">
        <v>65</v>
      </c>
      <c r="G3" s="96" t="s">
        <v>65</v>
      </c>
      <c r="H3" s="98" t="s">
        <v>65</v>
      </c>
      <c r="I3" s="96" t="s">
        <v>65</v>
      </c>
      <c r="J3" s="98" t="s">
        <v>65</v>
      </c>
      <c r="K3" s="96"/>
      <c r="L3" s="98" t="s">
        <v>65</v>
      </c>
      <c r="M3" s="96" t="s">
        <v>65</v>
      </c>
      <c r="N3" s="98" t="s">
        <v>65</v>
      </c>
      <c r="O3" s="96" t="s">
        <v>65</v>
      </c>
      <c r="P3" s="98" t="s">
        <v>65</v>
      </c>
      <c r="Q3" s="96" t="s">
        <v>65</v>
      </c>
      <c r="R3" s="96" t="s">
        <v>65</v>
      </c>
      <c r="S3" s="6">
        <v>3</v>
      </c>
      <c r="Y3" s="117"/>
      <c r="Z3" s="118"/>
      <c r="AA3" s="117"/>
      <c r="AB3" s="118"/>
    </row>
    <row r="4" spans="1:28">
      <c r="A4" s="96" t="s">
        <v>65</v>
      </c>
      <c r="B4" s="98" t="s">
        <v>65</v>
      </c>
      <c r="C4" s="96" t="s">
        <v>65</v>
      </c>
      <c r="D4" s="97" t="s">
        <v>65</v>
      </c>
      <c r="E4" s="96" t="s">
        <v>65</v>
      </c>
      <c r="F4" s="98" t="s">
        <v>65</v>
      </c>
      <c r="G4" s="96" t="s">
        <v>65</v>
      </c>
      <c r="H4" s="98" t="s">
        <v>65</v>
      </c>
      <c r="I4" s="96" t="s">
        <v>65</v>
      </c>
      <c r="J4" s="98" t="s">
        <v>65</v>
      </c>
      <c r="K4" s="96"/>
      <c r="L4" s="98" t="s">
        <v>65</v>
      </c>
      <c r="M4" s="96" t="s">
        <v>65</v>
      </c>
      <c r="N4" s="98" t="s">
        <v>65</v>
      </c>
      <c r="O4" s="96" t="s">
        <v>65</v>
      </c>
      <c r="P4" s="98" t="s">
        <v>65</v>
      </c>
      <c r="Q4" s="96" t="s">
        <v>65</v>
      </c>
      <c r="R4" s="96" t="s">
        <v>65</v>
      </c>
      <c r="S4" s="6">
        <v>4</v>
      </c>
      <c r="T4" s="115" t="s">
        <v>97</v>
      </c>
      <c r="V4" s="33" t="s">
        <v>16</v>
      </c>
      <c r="W4" s="119" t="s">
        <v>27</v>
      </c>
      <c r="Y4" s="117"/>
      <c r="Z4" s="118"/>
      <c r="AA4" s="117"/>
      <c r="AB4" s="118"/>
    </row>
    <row r="5" spans="1:28">
      <c r="A5" s="96" t="s">
        <v>65</v>
      </c>
      <c r="B5" s="98" t="s">
        <v>65</v>
      </c>
      <c r="C5" s="96" t="s">
        <v>65</v>
      </c>
      <c r="D5" s="97" t="s">
        <v>65</v>
      </c>
      <c r="E5" s="96" t="s">
        <v>65</v>
      </c>
      <c r="F5" s="98" t="s">
        <v>65</v>
      </c>
      <c r="G5" s="96" t="s">
        <v>65</v>
      </c>
      <c r="H5" s="98" t="s">
        <v>65</v>
      </c>
      <c r="I5" s="96" t="s">
        <v>65</v>
      </c>
      <c r="J5" s="98" t="s">
        <v>65</v>
      </c>
      <c r="K5" s="96"/>
      <c r="L5" s="98" t="s">
        <v>65</v>
      </c>
      <c r="M5" s="96" t="s">
        <v>65</v>
      </c>
      <c r="N5" s="98" t="s">
        <v>65</v>
      </c>
      <c r="O5" s="96" t="s">
        <v>65</v>
      </c>
      <c r="P5" s="98" t="s">
        <v>65</v>
      </c>
      <c r="Q5" s="96" t="s">
        <v>65</v>
      </c>
      <c r="R5" s="96" t="s">
        <v>65</v>
      </c>
      <c r="S5" s="6">
        <v>5</v>
      </c>
      <c r="T5" s="94"/>
      <c r="V5" s="36" t="s">
        <v>17</v>
      </c>
      <c r="W5" s="147" t="s">
        <v>393</v>
      </c>
      <c r="Y5" s="117"/>
      <c r="Z5" s="118"/>
      <c r="AA5" s="117"/>
      <c r="AB5" s="118"/>
    </row>
    <row r="6" spans="1:28">
      <c r="A6" s="96" t="s">
        <v>65</v>
      </c>
      <c r="B6" s="97" t="s">
        <v>65</v>
      </c>
      <c r="C6" s="96" t="s">
        <v>65</v>
      </c>
      <c r="D6" s="97" t="s">
        <v>65</v>
      </c>
      <c r="E6" s="96" t="s">
        <v>65</v>
      </c>
      <c r="F6" s="97" t="s">
        <v>65</v>
      </c>
      <c r="G6" s="96" t="s">
        <v>81</v>
      </c>
      <c r="H6" s="97" t="s">
        <v>81</v>
      </c>
      <c r="I6" s="96" t="s">
        <v>81</v>
      </c>
      <c r="J6" s="98" t="s">
        <v>81</v>
      </c>
      <c r="K6" s="96"/>
      <c r="L6" s="97" t="s">
        <v>65</v>
      </c>
      <c r="M6" s="96" t="s">
        <v>65</v>
      </c>
      <c r="N6" s="98" t="s">
        <v>65</v>
      </c>
      <c r="O6" s="96" t="s">
        <v>65</v>
      </c>
      <c r="P6" s="98" t="s">
        <v>65</v>
      </c>
      <c r="Q6" s="96" t="s">
        <v>65</v>
      </c>
      <c r="R6" s="96" t="s">
        <v>65</v>
      </c>
      <c r="S6" s="6">
        <v>6</v>
      </c>
      <c r="T6" s="94" t="s">
        <v>79</v>
      </c>
      <c r="V6" s="36" t="s">
        <v>18</v>
      </c>
      <c r="W6" s="147" t="s">
        <v>394</v>
      </c>
      <c r="Y6" s="118"/>
      <c r="Z6" s="118"/>
      <c r="AA6" s="117"/>
      <c r="AB6" s="118"/>
    </row>
    <row r="7" spans="1:28">
      <c r="A7" s="96" t="s">
        <v>65</v>
      </c>
      <c r="B7" s="98" t="s">
        <v>81</v>
      </c>
      <c r="C7" s="96" t="s">
        <v>81</v>
      </c>
      <c r="D7" s="104" t="s">
        <v>81</v>
      </c>
      <c r="E7" s="100" t="s">
        <v>81</v>
      </c>
      <c r="F7" s="104" t="s">
        <v>81</v>
      </c>
      <c r="G7" s="100" t="s">
        <v>81</v>
      </c>
      <c r="H7" s="104" t="s">
        <v>81</v>
      </c>
      <c r="I7" s="100" t="s">
        <v>81</v>
      </c>
      <c r="J7" s="104" t="s">
        <v>81</v>
      </c>
      <c r="K7" s="100"/>
      <c r="L7" s="104" t="s">
        <v>98</v>
      </c>
      <c r="M7" s="100" t="s">
        <v>98</v>
      </c>
      <c r="N7" s="104" t="s">
        <v>98</v>
      </c>
      <c r="O7" s="100" t="s">
        <v>98</v>
      </c>
      <c r="P7" s="104" t="s">
        <v>98</v>
      </c>
      <c r="Q7" s="100" t="s">
        <v>98</v>
      </c>
      <c r="R7" s="105" t="s">
        <v>81</v>
      </c>
      <c r="S7" s="6">
        <v>7</v>
      </c>
      <c r="T7" s="94" t="s">
        <v>78</v>
      </c>
      <c r="V7" s="36" t="s">
        <v>19</v>
      </c>
      <c r="W7" s="147" t="s">
        <v>395</v>
      </c>
      <c r="Y7" s="118"/>
      <c r="Z7" s="118"/>
      <c r="AA7" s="118"/>
      <c r="AB7" s="118"/>
    </row>
    <row r="8" spans="1:28">
      <c r="A8" s="96" t="s">
        <v>65</v>
      </c>
      <c r="B8" s="97" t="s">
        <v>81</v>
      </c>
      <c r="C8" s="96" t="s">
        <v>81</v>
      </c>
      <c r="D8" s="104" t="s">
        <v>81</v>
      </c>
      <c r="E8" s="100" t="s">
        <v>81</v>
      </c>
      <c r="F8" s="104" t="s">
        <v>81</v>
      </c>
      <c r="G8" s="100" t="s">
        <v>81</v>
      </c>
      <c r="H8" s="104" t="s">
        <v>81</v>
      </c>
      <c r="I8" s="100" t="s">
        <v>81</v>
      </c>
      <c r="J8" s="104" t="s">
        <v>81</v>
      </c>
      <c r="K8" s="100"/>
      <c r="L8" s="104" t="s">
        <v>98</v>
      </c>
      <c r="M8" s="100" t="s">
        <v>98</v>
      </c>
      <c r="N8" s="104" t="s">
        <v>98</v>
      </c>
      <c r="O8" s="100" t="s">
        <v>98</v>
      </c>
      <c r="P8" s="104" t="s">
        <v>98</v>
      </c>
      <c r="Q8" s="100" t="s">
        <v>98</v>
      </c>
      <c r="R8" s="105" t="s">
        <v>81</v>
      </c>
      <c r="S8" s="6">
        <v>8</v>
      </c>
      <c r="T8" s="94" t="s">
        <v>77</v>
      </c>
      <c r="V8" s="36" t="s">
        <v>20</v>
      </c>
      <c r="W8" s="147" t="s">
        <v>396</v>
      </c>
      <c r="Y8" s="118"/>
      <c r="Z8" s="118"/>
      <c r="AA8" s="118"/>
      <c r="AB8" s="118"/>
    </row>
    <row r="9" spans="1:28">
      <c r="A9" s="100" t="s">
        <v>82</v>
      </c>
      <c r="B9" s="98" t="s">
        <v>95</v>
      </c>
      <c r="C9" s="100" t="s">
        <v>82</v>
      </c>
      <c r="D9" s="104" t="s">
        <v>82</v>
      </c>
      <c r="E9" s="100" t="s">
        <v>82</v>
      </c>
      <c r="F9" s="104" t="s">
        <v>82</v>
      </c>
      <c r="G9" s="100" t="s">
        <v>82</v>
      </c>
      <c r="H9" s="104" t="s">
        <v>82</v>
      </c>
      <c r="I9" s="100" t="s">
        <v>82</v>
      </c>
      <c r="J9" s="104" t="s">
        <v>82</v>
      </c>
      <c r="K9" s="100"/>
      <c r="L9" s="104" t="s">
        <v>98</v>
      </c>
      <c r="M9" s="100" t="s">
        <v>98</v>
      </c>
      <c r="N9" s="104" t="s">
        <v>98</v>
      </c>
      <c r="O9" s="100" t="s">
        <v>98</v>
      </c>
      <c r="P9" s="104" t="s">
        <v>98</v>
      </c>
      <c r="Q9" s="100" t="s">
        <v>98</v>
      </c>
      <c r="R9" s="105" t="s">
        <v>82</v>
      </c>
      <c r="S9" s="6">
        <v>9</v>
      </c>
      <c r="T9" s="94" t="s">
        <v>76</v>
      </c>
      <c r="V9" s="36" t="s">
        <v>21</v>
      </c>
      <c r="W9" s="235" t="s">
        <v>398</v>
      </c>
      <c r="Y9" s="118"/>
      <c r="Z9" s="118"/>
      <c r="AA9" s="118"/>
      <c r="AB9" s="118"/>
    </row>
    <row r="10" spans="1:28">
      <c r="A10" s="100" t="s">
        <v>82</v>
      </c>
      <c r="B10" s="97" t="s">
        <v>95</v>
      </c>
      <c r="C10" s="100" t="s">
        <v>82</v>
      </c>
      <c r="D10" s="104" t="s">
        <v>82</v>
      </c>
      <c r="E10" s="100" t="s">
        <v>82</v>
      </c>
      <c r="F10" s="104" t="s">
        <v>82</v>
      </c>
      <c r="G10" s="100" t="s">
        <v>82</v>
      </c>
      <c r="H10" s="104" t="s">
        <v>82</v>
      </c>
      <c r="I10" s="100" t="s">
        <v>82</v>
      </c>
      <c r="J10" s="104" t="s">
        <v>82</v>
      </c>
      <c r="K10" s="100"/>
      <c r="L10" s="104" t="s">
        <v>98</v>
      </c>
      <c r="M10" s="100" t="s">
        <v>98</v>
      </c>
      <c r="N10" s="104" t="s">
        <v>98</v>
      </c>
      <c r="O10" s="100" t="s">
        <v>98</v>
      </c>
      <c r="P10" s="104" t="s">
        <v>98</v>
      </c>
      <c r="Q10" s="100" t="s">
        <v>98</v>
      </c>
      <c r="R10" s="105" t="s">
        <v>82</v>
      </c>
      <c r="S10" s="6">
        <v>10</v>
      </c>
      <c r="T10" s="94" t="s">
        <v>75</v>
      </c>
      <c r="V10" s="88" t="s">
        <v>38</v>
      </c>
      <c r="W10" s="236" t="s">
        <v>397</v>
      </c>
      <c r="Y10" s="118"/>
      <c r="Z10" s="118"/>
      <c r="AA10" s="118"/>
      <c r="AB10" s="118"/>
    </row>
    <row r="11" spans="1:28">
      <c r="A11" s="100" t="s">
        <v>96</v>
      </c>
      <c r="B11" s="104" t="s">
        <v>95</v>
      </c>
      <c r="C11" s="100" t="s">
        <v>83</v>
      </c>
      <c r="D11" s="104" t="s">
        <v>83</v>
      </c>
      <c r="E11" s="100" t="s">
        <v>83</v>
      </c>
      <c r="F11" s="104" t="s">
        <v>83</v>
      </c>
      <c r="G11" s="100" t="s">
        <v>83</v>
      </c>
      <c r="H11" s="104" t="s">
        <v>83</v>
      </c>
      <c r="I11" s="100" t="s">
        <v>83</v>
      </c>
      <c r="J11" s="98" t="s">
        <v>65</v>
      </c>
      <c r="K11" s="100"/>
      <c r="L11" s="104" t="s">
        <v>98</v>
      </c>
      <c r="M11" s="100" t="s">
        <v>98</v>
      </c>
      <c r="N11" s="104" t="s">
        <v>98</v>
      </c>
      <c r="O11" s="100" t="s">
        <v>98</v>
      </c>
      <c r="P11" s="104" t="s">
        <v>98</v>
      </c>
      <c r="Q11" s="100" t="s">
        <v>98</v>
      </c>
      <c r="R11" s="105" t="s">
        <v>83</v>
      </c>
      <c r="S11" s="6">
        <v>11</v>
      </c>
      <c r="T11" s="94" t="s">
        <v>74</v>
      </c>
      <c r="V11" s="88" t="s">
        <v>60</v>
      </c>
      <c r="W11" s="146" t="s">
        <v>377</v>
      </c>
      <c r="Y11" s="118"/>
      <c r="Z11" s="118"/>
      <c r="AA11" s="118"/>
      <c r="AB11" s="118"/>
    </row>
    <row r="12" spans="1:28">
      <c r="A12" s="100" t="s">
        <v>96</v>
      </c>
      <c r="B12" s="104" t="s">
        <v>95</v>
      </c>
      <c r="C12" s="100" t="s">
        <v>83</v>
      </c>
      <c r="D12" s="104" t="s">
        <v>83</v>
      </c>
      <c r="E12" s="100" t="s">
        <v>83</v>
      </c>
      <c r="F12" s="104" t="s">
        <v>83</v>
      </c>
      <c r="G12" s="100" t="s">
        <v>83</v>
      </c>
      <c r="H12" s="104" t="s">
        <v>83</v>
      </c>
      <c r="I12" s="100" t="s">
        <v>83</v>
      </c>
      <c r="J12" s="98" t="s">
        <v>65</v>
      </c>
      <c r="K12" s="100"/>
      <c r="L12" s="104" t="s">
        <v>98</v>
      </c>
      <c r="M12" s="100" t="s">
        <v>98</v>
      </c>
      <c r="N12" s="104" t="s">
        <v>98</v>
      </c>
      <c r="O12" s="100" t="s">
        <v>98</v>
      </c>
      <c r="P12" s="104" t="s">
        <v>98</v>
      </c>
      <c r="Q12" s="100" t="s">
        <v>98</v>
      </c>
      <c r="R12" s="105" t="s">
        <v>83</v>
      </c>
      <c r="S12" s="6">
        <v>12</v>
      </c>
      <c r="T12" s="94" t="s">
        <v>73</v>
      </c>
      <c r="V12" s="88" t="s">
        <v>59</v>
      </c>
      <c r="W12" s="147" t="s">
        <v>378</v>
      </c>
      <c r="Y12" s="118"/>
      <c r="Z12" s="118"/>
      <c r="AA12" s="118"/>
      <c r="AB12" s="118"/>
    </row>
    <row r="13" spans="1:28">
      <c r="A13" s="100" t="s">
        <v>96</v>
      </c>
      <c r="B13" s="104" t="s">
        <v>84</v>
      </c>
      <c r="C13" s="100" t="s">
        <v>84</v>
      </c>
      <c r="D13" s="104" t="s">
        <v>87</v>
      </c>
      <c r="E13" s="100" t="s">
        <v>87</v>
      </c>
      <c r="F13" s="104" t="s">
        <v>87</v>
      </c>
      <c r="G13" s="100" t="s">
        <v>87</v>
      </c>
      <c r="H13" s="104" t="s">
        <v>87</v>
      </c>
      <c r="I13" s="100" t="s">
        <v>87</v>
      </c>
      <c r="J13" s="98" t="s">
        <v>65</v>
      </c>
      <c r="K13" s="100"/>
      <c r="L13" s="104" t="s">
        <v>98</v>
      </c>
      <c r="M13" s="100" t="s">
        <v>98</v>
      </c>
      <c r="N13" s="104" t="s">
        <v>98</v>
      </c>
      <c r="O13" s="100" t="s">
        <v>98</v>
      </c>
      <c r="P13" s="104" t="s">
        <v>98</v>
      </c>
      <c r="Q13" s="100" t="s">
        <v>98</v>
      </c>
      <c r="R13" s="105" t="s">
        <v>84</v>
      </c>
      <c r="S13" s="6">
        <v>13</v>
      </c>
      <c r="T13" s="94" t="s">
        <v>72</v>
      </c>
      <c r="V13" s="39" t="s">
        <v>31</v>
      </c>
      <c r="W13" s="146" t="s">
        <v>379</v>
      </c>
      <c r="Y13" s="118"/>
      <c r="Z13" s="118"/>
      <c r="AA13" s="118"/>
      <c r="AB13" s="118"/>
    </row>
    <row r="14" spans="1:28">
      <c r="A14" s="100" t="s">
        <v>96</v>
      </c>
      <c r="B14" s="104" t="s">
        <v>84</v>
      </c>
      <c r="C14" s="100" t="s">
        <v>84</v>
      </c>
      <c r="D14" s="104" t="s">
        <v>87</v>
      </c>
      <c r="E14" s="100" t="s">
        <v>87</v>
      </c>
      <c r="F14" s="104" t="s">
        <v>87</v>
      </c>
      <c r="G14" s="100" t="s">
        <v>87</v>
      </c>
      <c r="H14" s="104" t="s">
        <v>87</v>
      </c>
      <c r="I14" s="100" t="s">
        <v>87</v>
      </c>
      <c r="J14" s="98" t="s">
        <v>65</v>
      </c>
      <c r="K14" s="100"/>
      <c r="L14" s="104" t="s">
        <v>98</v>
      </c>
      <c r="M14" s="100" t="s">
        <v>98</v>
      </c>
      <c r="N14" s="104" t="s">
        <v>98</v>
      </c>
      <c r="O14" s="100" t="s">
        <v>98</v>
      </c>
      <c r="P14" s="104" t="s">
        <v>98</v>
      </c>
      <c r="Q14" s="100" t="s">
        <v>98</v>
      </c>
      <c r="R14" s="105" t="s">
        <v>84</v>
      </c>
      <c r="S14" s="6">
        <v>14</v>
      </c>
      <c r="T14" s="94" t="s">
        <v>71</v>
      </c>
      <c r="V14" s="41" t="s">
        <v>38</v>
      </c>
      <c r="W14" s="146" t="s">
        <v>380</v>
      </c>
      <c r="Y14" s="118"/>
      <c r="Z14" s="118"/>
      <c r="AA14" s="118"/>
      <c r="AB14" s="118"/>
    </row>
    <row r="15" spans="1:28">
      <c r="A15" s="100" t="s">
        <v>85</v>
      </c>
      <c r="B15" s="104" t="s">
        <v>85</v>
      </c>
      <c r="C15" s="100" t="s">
        <v>86</v>
      </c>
      <c r="D15" s="104" t="s">
        <v>87</v>
      </c>
      <c r="E15" s="100" t="s">
        <v>87</v>
      </c>
      <c r="F15" s="104" t="s">
        <v>87</v>
      </c>
      <c r="G15" s="100" t="s">
        <v>87</v>
      </c>
      <c r="H15" s="104" t="s">
        <v>87</v>
      </c>
      <c r="I15" s="100" t="s">
        <v>87</v>
      </c>
      <c r="J15" s="98" t="s">
        <v>65</v>
      </c>
      <c r="K15" s="100"/>
      <c r="L15" s="104" t="s">
        <v>98</v>
      </c>
      <c r="M15" s="100" t="s">
        <v>98</v>
      </c>
      <c r="N15" s="104" t="s">
        <v>98</v>
      </c>
      <c r="O15" s="100" t="s">
        <v>98</v>
      </c>
      <c r="P15" s="104" t="s">
        <v>98</v>
      </c>
      <c r="Q15" s="100" t="s">
        <v>98</v>
      </c>
      <c r="R15" s="105" t="s">
        <v>85</v>
      </c>
      <c r="S15" s="6">
        <v>15</v>
      </c>
      <c r="T15" s="94" t="s">
        <v>99</v>
      </c>
      <c r="V15" s="41" t="s">
        <v>42</v>
      </c>
      <c r="W15" s="146" t="s">
        <v>381</v>
      </c>
      <c r="Y15" s="118"/>
      <c r="Z15" s="118"/>
      <c r="AA15" s="118"/>
      <c r="AB15" s="118"/>
    </row>
    <row r="16" spans="1:28">
      <c r="A16" s="100" t="s">
        <v>85</v>
      </c>
      <c r="B16" s="104" t="s">
        <v>85</v>
      </c>
      <c r="C16" s="100" t="s">
        <v>86</v>
      </c>
      <c r="D16" s="104" t="s">
        <v>87</v>
      </c>
      <c r="E16" s="100" t="s">
        <v>87</v>
      </c>
      <c r="F16" s="104" t="s">
        <v>87</v>
      </c>
      <c r="G16" s="100" t="s">
        <v>87</v>
      </c>
      <c r="H16" s="104" t="s">
        <v>87</v>
      </c>
      <c r="I16" s="100" t="s">
        <v>87</v>
      </c>
      <c r="J16" s="98" t="s">
        <v>65</v>
      </c>
      <c r="K16" s="100"/>
      <c r="L16" s="104" t="s">
        <v>98</v>
      </c>
      <c r="M16" s="100" t="s">
        <v>98</v>
      </c>
      <c r="N16" s="104" t="s">
        <v>98</v>
      </c>
      <c r="O16" s="100" t="s">
        <v>98</v>
      </c>
      <c r="P16" s="104" t="s">
        <v>98</v>
      </c>
      <c r="Q16" s="100" t="s">
        <v>98</v>
      </c>
      <c r="R16" s="105" t="s">
        <v>85</v>
      </c>
      <c r="S16" s="6">
        <v>16</v>
      </c>
      <c r="T16" s="94" t="s">
        <v>100</v>
      </c>
      <c r="V16" s="6"/>
      <c r="W16" s="146" t="s">
        <v>382</v>
      </c>
      <c r="Y16" s="118"/>
      <c r="Z16" s="118"/>
      <c r="AA16" s="118"/>
      <c r="AB16" s="118"/>
    </row>
    <row r="17" spans="1:28">
      <c r="A17" s="100" t="s">
        <v>80</v>
      </c>
      <c r="B17" s="104" t="s">
        <v>80</v>
      </c>
      <c r="C17" s="100" t="s">
        <v>86</v>
      </c>
      <c r="D17" s="104" t="s">
        <v>87</v>
      </c>
      <c r="E17" s="100" t="s">
        <v>87</v>
      </c>
      <c r="F17" s="104" t="s">
        <v>87</v>
      </c>
      <c r="G17" s="100" t="s">
        <v>87</v>
      </c>
      <c r="H17" s="104" t="s">
        <v>87</v>
      </c>
      <c r="I17" s="100" t="s">
        <v>87</v>
      </c>
      <c r="J17" s="98" t="s">
        <v>65</v>
      </c>
      <c r="K17" s="100"/>
      <c r="L17" s="104" t="s">
        <v>98</v>
      </c>
      <c r="M17" s="100" t="s">
        <v>98</v>
      </c>
      <c r="N17" s="104" t="s">
        <v>98</v>
      </c>
      <c r="O17" s="100" t="s">
        <v>98</v>
      </c>
      <c r="P17" s="104" t="s">
        <v>98</v>
      </c>
      <c r="Q17" s="100" t="s">
        <v>98</v>
      </c>
      <c r="R17" s="105" t="s">
        <v>88</v>
      </c>
      <c r="S17" s="6">
        <v>17</v>
      </c>
      <c r="T17" s="94" t="s">
        <v>104</v>
      </c>
      <c r="V17" s="6"/>
      <c r="W17" s="146" t="s">
        <v>383</v>
      </c>
      <c r="Y17" s="118"/>
      <c r="Z17" s="118"/>
      <c r="AA17" s="118"/>
      <c r="AB17" s="118"/>
    </row>
    <row r="18" spans="1:28">
      <c r="A18" s="100" t="s">
        <v>80</v>
      </c>
      <c r="B18" s="104" t="s">
        <v>80</v>
      </c>
      <c r="C18" s="100" t="s">
        <v>86</v>
      </c>
      <c r="D18" s="104" t="s">
        <v>87</v>
      </c>
      <c r="E18" s="100" t="s">
        <v>87</v>
      </c>
      <c r="F18" s="104" t="s">
        <v>87</v>
      </c>
      <c r="G18" s="100" t="s">
        <v>87</v>
      </c>
      <c r="H18" s="104" t="s">
        <v>87</v>
      </c>
      <c r="I18" s="100" t="s">
        <v>87</v>
      </c>
      <c r="J18" s="98" t="s">
        <v>65</v>
      </c>
      <c r="K18" s="100"/>
      <c r="L18" s="104" t="s">
        <v>98</v>
      </c>
      <c r="M18" s="100" t="s">
        <v>98</v>
      </c>
      <c r="N18" s="104" t="s">
        <v>98</v>
      </c>
      <c r="O18" s="100" t="s">
        <v>98</v>
      </c>
      <c r="P18" s="104" t="s">
        <v>98</v>
      </c>
      <c r="Q18" s="100" t="s">
        <v>98</v>
      </c>
      <c r="R18" s="105" t="s">
        <v>88</v>
      </c>
      <c r="S18" s="6">
        <v>18</v>
      </c>
      <c r="T18" s="94" t="s">
        <v>101</v>
      </c>
      <c r="V18" s="32"/>
      <c r="W18" s="146" t="s">
        <v>384</v>
      </c>
      <c r="Y18" s="118"/>
      <c r="Z18" s="118"/>
      <c r="AA18" s="118"/>
      <c r="AB18" s="118"/>
    </row>
    <row r="19" spans="1:28">
      <c r="A19" s="100" t="s">
        <v>80</v>
      </c>
      <c r="B19" s="104" t="s">
        <v>80</v>
      </c>
      <c r="C19" s="100" t="s">
        <v>86</v>
      </c>
      <c r="D19" s="104" t="s">
        <v>87</v>
      </c>
      <c r="E19" s="100" t="s">
        <v>87</v>
      </c>
      <c r="F19" s="104" t="s">
        <v>87</v>
      </c>
      <c r="G19" s="100" t="s">
        <v>87</v>
      </c>
      <c r="H19" s="104" t="s">
        <v>87</v>
      </c>
      <c r="I19" s="100" t="s">
        <v>87</v>
      </c>
      <c r="J19" s="98" t="s">
        <v>65</v>
      </c>
      <c r="K19" s="100"/>
      <c r="L19" s="104" t="s">
        <v>98</v>
      </c>
      <c r="M19" s="100" t="s">
        <v>98</v>
      </c>
      <c r="N19" s="104" t="s">
        <v>98</v>
      </c>
      <c r="O19" s="100" t="s">
        <v>98</v>
      </c>
      <c r="P19" s="104" t="s">
        <v>98</v>
      </c>
      <c r="Q19" s="100" t="s">
        <v>98</v>
      </c>
      <c r="R19" s="105" t="s">
        <v>70</v>
      </c>
      <c r="S19" s="6">
        <v>19</v>
      </c>
      <c r="T19" s="94" t="s">
        <v>103</v>
      </c>
      <c r="U19" s="34" t="s">
        <v>22</v>
      </c>
      <c r="V19" s="40" t="s">
        <v>28</v>
      </c>
      <c r="W19" s="146" t="s">
        <v>385</v>
      </c>
      <c r="Y19" s="118"/>
      <c r="Z19" s="118"/>
      <c r="AA19" s="118"/>
      <c r="AB19" s="118"/>
    </row>
    <row r="20" spans="1:28">
      <c r="A20" s="100" t="s">
        <v>80</v>
      </c>
      <c r="B20" s="104" t="s">
        <v>80</v>
      </c>
      <c r="C20" s="100" t="s">
        <v>86</v>
      </c>
      <c r="D20" s="104" t="s">
        <v>87</v>
      </c>
      <c r="E20" s="100" t="s">
        <v>87</v>
      </c>
      <c r="F20" s="104" t="s">
        <v>87</v>
      </c>
      <c r="G20" s="100" t="s">
        <v>87</v>
      </c>
      <c r="H20" s="104" t="s">
        <v>87</v>
      </c>
      <c r="I20" s="100" t="s">
        <v>87</v>
      </c>
      <c r="J20" s="98" t="s">
        <v>65</v>
      </c>
      <c r="K20" s="100"/>
      <c r="L20" s="104" t="s">
        <v>98</v>
      </c>
      <c r="M20" s="100" t="s">
        <v>98</v>
      </c>
      <c r="N20" s="104" t="s">
        <v>98</v>
      </c>
      <c r="O20" s="100" t="s">
        <v>98</v>
      </c>
      <c r="P20" s="104" t="s">
        <v>98</v>
      </c>
      <c r="Q20" s="100" t="s">
        <v>98</v>
      </c>
      <c r="R20" s="105" t="s">
        <v>70</v>
      </c>
      <c r="S20" s="6">
        <v>20</v>
      </c>
      <c r="T20" s="94" t="s">
        <v>102</v>
      </c>
      <c r="U20" s="37" t="s">
        <v>23</v>
      </c>
      <c r="V20" s="147" t="s">
        <v>377</v>
      </c>
      <c r="W20" s="146" t="s">
        <v>386</v>
      </c>
      <c r="Y20" s="118"/>
      <c r="Z20" s="118"/>
      <c r="AA20" s="118"/>
      <c r="AB20" s="118"/>
    </row>
    <row r="21" spans="1:28">
      <c r="A21" s="100" t="s">
        <v>80</v>
      </c>
      <c r="B21" s="104" t="s">
        <v>80</v>
      </c>
      <c r="C21" s="100" t="s">
        <v>86</v>
      </c>
      <c r="D21" s="104" t="s">
        <v>87</v>
      </c>
      <c r="E21" s="100" t="s">
        <v>87</v>
      </c>
      <c r="F21" s="104" t="s">
        <v>87</v>
      </c>
      <c r="G21" s="100" t="s">
        <v>87</v>
      </c>
      <c r="H21" s="104" t="s">
        <v>87</v>
      </c>
      <c r="I21" s="100" t="s">
        <v>87</v>
      </c>
      <c r="J21" s="98" t="s">
        <v>65</v>
      </c>
      <c r="K21" s="100"/>
      <c r="L21" s="104" t="s">
        <v>98</v>
      </c>
      <c r="M21" s="100" t="s">
        <v>98</v>
      </c>
      <c r="N21" s="104" t="s">
        <v>98</v>
      </c>
      <c r="O21" s="100" t="s">
        <v>98</v>
      </c>
      <c r="P21" s="104" t="s">
        <v>98</v>
      </c>
      <c r="Q21" s="100" t="s">
        <v>98</v>
      </c>
      <c r="R21" s="105" t="s">
        <v>70</v>
      </c>
      <c r="S21" s="6">
        <v>21</v>
      </c>
      <c r="T21" s="94"/>
      <c r="U21" s="37" t="s">
        <v>24</v>
      </c>
      <c r="V21" s="147" t="s">
        <v>378</v>
      </c>
      <c r="W21" s="146" t="s">
        <v>387</v>
      </c>
      <c r="Y21" s="118"/>
      <c r="Z21" s="118"/>
      <c r="AA21" s="118"/>
      <c r="AB21" s="118"/>
    </row>
    <row r="22" spans="1:28">
      <c r="A22" s="100" t="s">
        <v>80</v>
      </c>
      <c r="B22" s="104" t="s">
        <v>80</v>
      </c>
      <c r="C22" s="100" t="s">
        <v>86</v>
      </c>
      <c r="D22" s="104" t="s">
        <v>87</v>
      </c>
      <c r="E22" s="100" t="s">
        <v>87</v>
      </c>
      <c r="F22" s="104" t="s">
        <v>87</v>
      </c>
      <c r="G22" s="100" t="s">
        <v>87</v>
      </c>
      <c r="H22" s="104" t="s">
        <v>87</v>
      </c>
      <c r="I22" s="100" t="s">
        <v>87</v>
      </c>
      <c r="J22" s="98" t="s">
        <v>65</v>
      </c>
      <c r="K22" s="100"/>
      <c r="L22" s="104" t="s">
        <v>98</v>
      </c>
      <c r="M22" s="100" t="s">
        <v>98</v>
      </c>
      <c r="N22" s="104" t="s">
        <v>98</v>
      </c>
      <c r="O22" s="100" t="s">
        <v>98</v>
      </c>
      <c r="P22" s="104" t="s">
        <v>98</v>
      </c>
      <c r="Q22" s="100" t="s">
        <v>98</v>
      </c>
      <c r="R22" s="105" t="s">
        <v>70</v>
      </c>
      <c r="S22" s="6">
        <v>22</v>
      </c>
      <c r="U22" s="37" t="s">
        <v>25</v>
      </c>
      <c r="V22" s="147" t="s">
        <v>379</v>
      </c>
      <c r="W22" s="147" t="s">
        <v>388</v>
      </c>
      <c r="Y22" s="118"/>
      <c r="Z22" s="118"/>
      <c r="AA22" s="118"/>
      <c r="AB22" s="118"/>
    </row>
    <row r="23" spans="1:28">
      <c r="A23" s="100" t="s">
        <v>80</v>
      </c>
      <c r="B23" s="104" t="s">
        <v>80</v>
      </c>
      <c r="C23" s="100" t="s">
        <v>86</v>
      </c>
      <c r="D23" s="104" t="s">
        <v>87</v>
      </c>
      <c r="E23" s="100" t="s">
        <v>87</v>
      </c>
      <c r="F23" s="104" t="s">
        <v>87</v>
      </c>
      <c r="G23" s="100" t="s">
        <v>87</v>
      </c>
      <c r="H23" s="104" t="s">
        <v>87</v>
      </c>
      <c r="I23" s="100" t="s">
        <v>87</v>
      </c>
      <c r="J23" s="98" t="s">
        <v>65</v>
      </c>
      <c r="K23" s="100"/>
      <c r="L23" s="104" t="s">
        <v>98</v>
      </c>
      <c r="M23" s="100" t="s">
        <v>98</v>
      </c>
      <c r="N23" s="104" t="s">
        <v>98</v>
      </c>
      <c r="O23" s="100" t="s">
        <v>98</v>
      </c>
      <c r="P23" s="104" t="s">
        <v>98</v>
      </c>
      <c r="Q23" s="100" t="s">
        <v>98</v>
      </c>
      <c r="R23" s="105" t="s">
        <v>70</v>
      </c>
      <c r="S23" s="6">
        <v>23</v>
      </c>
      <c r="U23" s="42"/>
      <c r="V23" s="147" t="s">
        <v>380</v>
      </c>
      <c r="W23" s="147" t="s">
        <v>389</v>
      </c>
      <c r="Y23" s="118"/>
      <c r="Z23" s="118"/>
      <c r="AA23" s="118"/>
      <c r="AB23" s="118"/>
    </row>
    <row r="24" spans="1:28">
      <c r="A24" s="100" t="s">
        <v>80</v>
      </c>
      <c r="B24" s="104" t="s">
        <v>80</v>
      </c>
      <c r="C24" s="100" t="s">
        <v>86</v>
      </c>
      <c r="D24" s="104" t="s">
        <v>87</v>
      </c>
      <c r="E24" s="100" t="s">
        <v>87</v>
      </c>
      <c r="F24" s="104" t="s">
        <v>87</v>
      </c>
      <c r="G24" s="100" t="s">
        <v>87</v>
      </c>
      <c r="H24" s="104" t="s">
        <v>87</v>
      </c>
      <c r="I24" s="100" t="s">
        <v>87</v>
      </c>
      <c r="J24" s="98" t="s">
        <v>65</v>
      </c>
      <c r="K24" s="100"/>
      <c r="L24" s="104" t="s">
        <v>98</v>
      </c>
      <c r="M24" s="100" t="s">
        <v>98</v>
      </c>
      <c r="N24" s="104" t="s">
        <v>98</v>
      </c>
      <c r="O24" s="100" t="s">
        <v>98</v>
      </c>
      <c r="P24" s="104" t="s">
        <v>98</v>
      </c>
      <c r="Q24" s="100" t="s">
        <v>98</v>
      </c>
      <c r="R24" s="105" t="s">
        <v>70</v>
      </c>
      <c r="S24" s="6">
        <v>24</v>
      </c>
      <c r="U24" s="35" t="s">
        <v>26</v>
      </c>
      <c r="V24" s="147" t="s">
        <v>381</v>
      </c>
      <c r="W24" s="147" t="s">
        <v>390</v>
      </c>
      <c r="Y24" s="118"/>
      <c r="Z24" s="118"/>
      <c r="AA24" s="118"/>
      <c r="AB24" s="118"/>
    </row>
    <row r="25" spans="1:28">
      <c r="A25" s="100" t="s">
        <v>80</v>
      </c>
      <c r="B25" s="104" t="s">
        <v>80</v>
      </c>
      <c r="C25" s="100" t="s">
        <v>86</v>
      </c>
      <c r="D25" s="104" t="s">
        <v>87</v>
      </c>
      <c r="E25" s="100" t="s">
        <v>87</v>
      </c>
      <c r="F25" s="104" t="s">
        <v>87</v>
      </c>
      <c r="G25" s="100" t="s">
        <v>87</v>
      </c>
      <c r="H25" s="104" t="s">
        <v>87</v>
      </c>
      <c r="I25" s="100" t="s">
        <v>87</v>
      </c>
      <c r="J25" s="98" t="s">
        <v>65</v>
      </c>
      <c r="K25" s="100"/>
      <c r="L25" s="104" t="s">
        <v>98</v>
      </c>
      <c r="M25" s="100" t="s">
        <v>98</v>
      </c>
      <c r="N25" s="104" t="s">
        <v>98</v>
      </c>
      <c r="O25" s="100" t="s">
        <v>98</v>
      </c>
      <c r="P25" s="104" t="s">
        <v>98</v>
      </c>
      <c r="Q25" s="100" t="s">
        <v>98</v>
      </c>
      <c r="R25" s="105" t="s">
        <v>70</v>
      </c>
      <c r="S25" s="6">
        <v>25</v>
      </c>
      <c r="U25" s="38" t="s">
        <v>25</v>
      </c>
      <c r="V25" s="147" t="s">
        <v>382</v>
      </c>
      <c r="W25" s="147" t="s">
        <v>391</v>
      </c>
      <c r="Y25" s="118"/>
      <c r="Z25" s="118"/>
      <c r="AA25" s="118"/>
      <c r="AB25" s="118"/>
    </row>
    <row r="26" spans="1:28">
      <c r="A26" s="100" t="s">
        <v>80</v>
      </c>
      <c r="B26" s="104" t="s">
        <v>80</v>
      </c>
      <c r="C26" s="100" t="s">
        <v>86</v>
      </c>
      <c r="D26" s="104" t="s">
        <v>87</v>
      </c>
      <c r="E26" s="100" t="s">
        <v>87</v>
      </c>
      <c r="F26" s="104" t="s">
        <v>87</v>
      </c>
      <c r="G26" s="100" t="s">
        <v>87</v>
      </c>
      <c r="H26" s="104" t="s">
        <v>87</v>
      </c>
      <c r="I26" s="100" t="s">
        <v>87</v>
      </c>
      <c r="J26" s="98" t="s">
        <v>65</v>
      </c>
      <c r="K26" s="100"/>
      <c r="L26" s="104" t="s">
        <v>98</v>
      </c>
      <c r="M26" s="100" t="s">
        <v>98</v>
      </c>
      <c r="N26" s="104" t="s">
        <v>98</v>
      </c>
      <c r="O26" s="100" t="s">
        <v>98</v>
      </c>
      <c r="P26" s="104" t="s">
        <v>98</v>
      </c>
      <c r="Q26" s="100" t="s">
        <v>98</v>
      </c>
      <c r="R26" s="105" t="s">
        <v>70</v>
      </c>
      <c r="S26" s="6">
        <v>26</v>
      </c>
      <c r="U26" s="38" t="s">
        <v>24</v>
      </c>
      <c r="V26" s="147" t="s">
        <v>383</v>
      </c>
      <c r="W26" s="147" t="s">
        <v>392</v>
      </c>
      <c r="Y26" s="118"/>
      <c r="Z26" s="118"/>
      <c r="AA26" s="118"/>
      <c r="AB26" s="118"/>
    </row>
    <row r="27" spans="1:28">
      <c r="A27" s="100" t="s">
        <v>80</v>
      </c>
      <c r="B27" s="104" t="s">
        <v>80</v>
      </c>
      <c r="C27" s="100" t="s">
        <v>86</v>
      </c>
      <c r="D27" s="104" t="s">
        <v>87</v>
      </c>
      <c r="E27" s="100" t="s">
        <v>87</v>
      </c>
      <c r="F27" s="104" t="s">
        <v>87</v>
      </c>
      <c r="G27" s="100" t="s">
        <v>87</v>
      </c>
      <c r="H27" s="104" t="s">
        <v>87</v>
      </c>
      <c r="I27" s="100" t="s">
        <v>87</v>
      </c>
      <c r="J27" s="98" t="s">
        <v>65</v>
      </c>
      <c r="K27" s="100"/>
      <c r="L27" s="104" t="s">
        <v>98</v>
      </c>
      <c r="M27" s="100" t="s">
        <v>98</v>
      </c>
      <c r="N27" s="104" t="s">
        <v>98</v>
      </c>
      <c r="O27" s="100" t="s">
        <v>98</v>
      </c>
      <c r="P27" s="104" t="s">
        <v>98</v>
      </c>
      <c r="Q27" s="100" t="s">
        <v>98</v>
      </c>
      <c r="R27" s="105" t="s">
        <v>70</v>
      </c>
      <c r="S27" s="6">
        <v>27</v>
      </c>
      <c r="V27" s="147" t="s">
        <v>384</v>
      </c>
      <c r="W27" s="239" t="s">
        <v>410</v>
      </c>
      <c r="Y27" s="118"/>
      <c r="Z27" s="118"/>
      <c r="AA27" s="118"/>
      <c r="AB27" s="118"/>
    </row>
    <row r="28" spans="1:28">
      <c r="A28" s="100" t="s">
        <v>80</v>
      </c>
      <c r="B28" s="104" t="s">
        <v>80</v>
      </c>
      <c r="C28" s="100" t="s">
        <v>86</v>
      </c>
      <c r="D28" s="104" t="s">
        <v>87</v>
      </c>
      <c r="E28" s="100" t="s">
        <v>87</v>
      </c>
      <c r="F28" s="104" t="s">
        <v>87</v>
      </c>
      <c r="G28" s="100" t="s">
        <v>87</v>
      </c>
      <c r="H28" s="104" t="s">
        <v>87</v>
      </c>
      <c r="I28" s="100" t="s">
        <v>87</v>
      </c>
      <c r="J28" s="98" t="s">
        <v>65</v>
      </c>
      <c r="K28" s="100"/>
      <c r="L28" s="104" t="s">
        <v>98</v>
      </c>
      <c r="M28" s="100" t="s">
        <v>98</v>
      </c>
      <c r="N28" s="104" t="s">
        <v>98</v>
      </c>
      <c r="O28" s="100" t="s">
        <v>98</v>
      </c>
      <c r="P28" s="104" t="s">
        <v>98</v>
      </c>
      <c r="Q28" s="100" t="s">
        <v>98</v>
      </c>
      <c r="R28" s="105" t="s">
        <v>70</v>
      </c>
      <c r="S28" s="6">
        <v>28</v>
      </c>
      <c r="V28" s="147" t="s">
        <v>385</v>
      </c>
      <c r="W28" s="239" t="s">
        <v>411</v>
      </c>
      <c r="Y28" s="118"/>
      <c r="Z28" s="118"/>
      <c r="AA28" s="118"/>
      <c r="AB28" s="118"/>
    </row>
    <row r="29" spans="1:28">
      <c r="A29" s="100" t="s">
        <v>80</v>
      </c>
      <c r="B29" s="104" t="s">
        <v>80</v>
      </c>
      <c r="C29" s="100" t="s">
        <v>86</v>
      </c>
      <c r="D29" s="104" t="s">
        <v>87</v>
      </c>
      <c r="E29" s="100" t="s">
        <v>87</v>
      </c>
      <c r="F29" s="104" t="s">
        <v>87</v>
      </c>
      <c r="G29" s="100" t="s">
        <v>87</v>
      </c>
      <c r="H29" s="104" t="s">
        <v>87</v>
      </c>
      <c r="I29" s="100" t="s">
        <v>87</v>
      </c>
      <c r="J29" s="98" t="s">
        <v>65</v>
      </c>
      <c r="K29" s="100"/>
      <c r="L29" s="104" t="s">
        <v>98</v>
      </c>
      <c r="M29" s="100" t="s">
        <v>98</v>
      </c>
      <c r="N29" s="104" t="s">
        <v>98</v>
      </c>
      <c r="O29" s="100" t="s">
        <v>98</v>
      </c>
      <c r="P29" s="104" t="s">
        <v>98</v>
      </c>
      <c r="Q29" s="100" t="s">
        <v>98</v>
      </c>
      <c r="R29" s="105" t="s">
        <v>70</v>
      </c>
      <c r="S29" s="6">
        <v>29</v>
      </c>
      <c r="V29" s="147" t="s">
        <v>386</v>
      </c>
      <c r="Y29" s="118"/>
      <c r="Z29" s="118"/>
      <c r="AA29" s="118"/>
      <c r="AB29" s="118"/>
    </row>
    <row r="30" spans="1:28">
      <c r="A30" s="100" t="s">
        <v>80</v>
      </c>
      <c r="B30" s="104" t="s">
        <v>80</v>
      </c>
      <c r="C30" s="100" t="s">
        <v>86</v>
      </c>
      <c r="D30" s="104" t="s">
        <v>87</v>
      </c>
      <c r="E30" s="100" t="s">
        <v>87</v>
      </c>
      <c r="F30" s="104" t="s">
        <v>87</v>
      </c>
      <c r="G30" s="100" t="s">
        <v>87</v>
      </c>
      <c r="H30" s="104" t="s">
        <v>87</v>
      </c>
      <c r="I30" s="100" t="s">
        <v>87</v>
      </c>
      <c r="J30" s="98" t="s">
        <v>65</v>
      </c>
      <c r="K30" s="100"/>
      <c r="L30" s="104" t="s">
        <v>98</v>
      </c>
      <c r="M30" s="100" t="s">
        <v>98</v>
      </c>
      <c r="N30" s="104" t="s">
        <v>98</v>
      </c>
      <c r="O30" s="100" t="s">
        <v>98</v>
      </c>
      <c r="P30" s="104" t="s">
        <v>98</v>
      </c>
      <c r="Q30" s="100" t="s">
        <v>98</v>
      </c>
      <c r="R30" s="105" t="s">
        <v>70</v>
      </c>
      <c r="S30" s="6">
        <v>30</v>
      </c>
      <c r="V30" s="147" t="s">
        <v>387</v>
      </c>
      <c r="Y30" s="118"/>
      <c r="Z30" s="118"/>
      <c r="AA30" s="118"/>
      <c r="AB30" s="118"/>
    </row>
    <row r="31" spans="1:28">
      <c r="A31" s="100" t="s">
        <v>80</v>
      </c>
      <c r="B31" s="104" t="s">
        <v>80</v>
      </c>
      <c r="C31" s="100" t="s">
        <v>86</v>
      </c>
      <c r="D31" s="104" t="s">
        <v>87</v>
      </c>
      <c r="E31" s="100" t="s">
        <v>87</v>
      </c>
      <c r="F31" s="104" t="s">
        <v>87</v>
      </c>
      <c r="G31" s="100" t="s">
        <v>87</v>
      </c>
      <c r="H31" s="104" t="s">
        <v>87</v>
      </c>
      <c r="I31" s="100" t="s">
        <v>87</v>
      </c>
      <c r="J31" s="98" t="s">
        <v>65</v>
      </c>
      <c r="K31" s="100"/>
      <c r="L31" s="104" t="s">
        <v>98</v>
      </c>
      <c r="M31" s="100" t="s">
        <v>98</v>
      </c>
      <c r="N31" s="104" t="s">
        <v>98</v>
      </c>
      <c r="O31" s="100" t="s">
        <v>98</v>
      </c>
      <c r="P31" s="104" t="s">
        <v>98</v>
      </c>
      <c r="Q31" s="100" t="s">
        <v>98</v>
      </c>
      <c r="R31" s="105" t="s">
        <v>70</v>
      </c>
      <c r="S31" s="6">
        <v>31</v>
      </c>
      <c r="V31" s="147" t="s">
        <v>388</v>
      </c>
      <c r="Y31" s="118"/>
      <c r="Z31" s="118"/>
      <c r="AA31" s="118"/>
      <c r="AB31" s="118"/>
    </row>
    <row r="32" spans="1:28">
      <c r="A32" s="100" t="s">
        <v>80</v>
      </c>
      <c r="B32" s="104" t="s">
        <v>80</v>
      </c>
      <c r="C32" s="100" t="s">
        <v>86</v>
      </c>
      <c r="D32" s="104" t="s">
        <v>87</v>
      </c>
      <c r="E32" s="100" t="s">
        <v>87</v>
      </c>
      <c r="F32" s="104" t="s">
        <v>87</v>
      </c>
      <c r="G32" s="100" t="s">
        <v>87</v>
      </c>
      <c r="H32" s="104" t="s">
        <v>87</v>
      </c>
      <c r="I32" s="100" t="s">
        <v>87</v>
      </c>
      <c r="J32" s="98" t="s">
        <v>65</v>
      </c>
      <c r="K32" s="100"/>
      <c r="L32" s="104" t="s">
        <v>98</v>
      </c>
      <c r="M32" s="100" t="s">
        <v>98</v>
      </c>
      <c r="N32" s="104" t="s">
        <v>98</v>
      </c>
      <c r="O32" s="100" t="s">
        <v>98</v>
      </c>
      <c r="P32" s="104" t="s">
        <v>98</v>
      </c>
      <c r="Q32" s="100" t="s">
        <v>98</v>
      </c>
      <c r="R32" s="105" t="s">
        <v>70</v>
      </c>
      <c r="S32" s="6">
        <v>32</v>
      </c>
      <c r="V32" s="147" t="s">
        <v>389</v>
      </c>
      <c r="Y32" s="118"/>
      <c r="Z32" s="118"/>
      <c r="AA32" s="118"/>
      <c r="AB32" s="118"/>
    </row>
    <row r="33" spans="1:28">
      <c r="A33" s="100" t="s">
        <v>80</v>
      </c>
      <c r="B33" s="104" t="s">
        <v>80</v>
      </c>
      <c r="C33" s="100" t="s">
        <v>86</v>
      </c>
      <c r="D33" s="104" t="s">
        <v>87</v>
      </c>
      <c r="E33" s="100" t="s">
        <v>87</v>
      </c>
      <c r="F33" s="104" t="s">
        <v>87</v>
      </c>
      <c r="G33" s="100" t="s">
        <v>87</v>
      </c>
      <c r="H33" s="104" t="s">
        <v>87</v>
      </c>
      <c r="I33" s="100" t="s">
        <v>87</v>
      </c>
      <c r="J33" s="98" t="s">
        <v>65</v>
      </c>
      <c r="K33" s="100"/>
      <c r="L33" s="104" t="s">
        <v>98</v>
      </c>
      <c r="M33" s="100" t="s">
        <v>98</v>
      </c>
      <c r="N33" s="104" t="s">
        <v>98</v>
      </c>
      <c r="O33" s="100" t="s">
        <v>98</v>
      </c>
      <c r="P33" s="104" t="s">
        <v>98</v>
      </c>
      <c r="Q33" s="100" t="s">
        <v>98</v>
      </c>
      <c r="R33" s="105" t="s">
        <v>70</v>
      </c>
      <c r="S33" s="6">
        <v>33</v>
      </c>
      <c r="V33" s="147" t="s">
        <v>390</v>
      </c>
      <c r="Y33" s="118"/>
      <c r="Z33" s="118"/>
      <c r="AA33" s="118"/>
      <c r="AB33" s="118"/>
    </row>
    <row r="34" spans="1:28">
      <c r="A34" s="100" t="s">
        <v>80</v>
      </c>
      <c r="B34" s="104" t="s">
        <v>80</v>
      </c>
      <c r="C34" s="100" t="s">
        <v>86</v>
      </c>
      <c r="D34" s="104" t="s">
        <v>87</v>
      </c>
      <c r="E34" s="100" t="s">
        <v>87</v>
      </c>
      <c r="F34" s="104" t="s">
        <v>87</v>
      </c>
      <c r="G34" s="100" t="s">
        <v>87</v>
      </c>
      <c r="H34" s="104" t="s">
        <v>87</v>
      </c>
      <c r="I34" s="100" t="s">
        <v>87</v>
      </c>
      <c r="J34" s="98" t="s">
        <v>65</v>
      </c>
      <c r="K34" s="100"/>
      <c r="L34" s="104" t="s">
        <v>98</v>
      </c>
      <c r="M34" s="100" t="s">
        <v>98</v>
      </c>
      <c r="N34" s="104" t="s">
        <v>98</v>
      </c>
      <c r="O34" s="100" t="s">
        <v>98</v>
      </c>
      <c r="P34" s="104" t="s">
        <v>98</v>
      </c>
      <c r="Q34" s="100" t="s">
        <v>98</v>
      </c>
      <c r="R34" s="105" t="s">
        <v>70</v>
      </c>
      <c r="S34" s="6">
        <v>34</v>
      </c>
      <c r="V34" s="147" t="s">
        <v>391</v>
      </c>
      <c r="Y34" s="118"/>
      <c r="Z34" s="118"/>
      <c r="AA34" s="118"/>
      <c r="AB34" s="118"/>
    </row>
    <row r="35" spans="1:28">
      <c r="A35" s="100" t="s">
        <v>80</v>
      </c>
      <c r="B35" s="104" t="s">
        <v>80</v>
      </c>
      <c r="C35" s="100" t="s">
        <v>86</v>
      </c>
      <c r="D35" s="104" t="s">
        <v>87</v>
      </c>
      <c r="E35" s="100" t="s">
        <v>87</v>
      </c>
      <c r="F35" s="104" t="s">
        <v>87</v>
      </c>
      <c r="G35" s="100" t="s">
        <v>87</v>
      </c>
      <c r="H35" s="104" t="s">
        <v>87</v>
      </c>
      <c r="I35" s="100" t="s">
        <v>87</v>
      </c>
      <c r="J35" s="98" t="s">
        <v>65</v>
      </c>
      <c r="K35" s="100"/>
      <c r="L35" s="104" t="s">
        <v>98</v>
      </c>
      <c r="M35" s="100" t="s">
        <v>98</v>
      </c>
      <c r="N35" s="104" t="s">
        <v>98</v>
      </c>
      <c r="O35" s="100" t="s">
        <v>98</v>
      </c>
      <c r="P35" s="104" t="s">
        <v>98</v>
      </c>
      <c r="Q35" s="100" t="s">
        <v>98</v>
      </c>
      <c r="R35" s="105" t="s">
        <v>70</v>
      </c>
      <c r="S35" s="6">
        <v>35</v>
      </c>
      <c r="V35" s="147" t="s">
        <v>392</v>
      </c>
      <c r="Y35" s="118"/>
      <c r="Z35" s="118"/>
      <c r="AA35" s="118"/>
      <c r="AB35" s="118"/>
    </row>
    <row r="36" spans="1:28">
      <c r="A36" s="100" t="s">
        <v>80</v>
      </c>
      <c r="B36" s="104" t="s">
        <v>80</v>
      </c>
      <c r="C36" s="100" t="s">
        <v>86</v>
      </c>
      <c r="D36" s="104" t="s">
        <v>87</v>
      </c>
      <c r="E36" s="100" t="s">
        <v>87</v>
      </c>
      <c r="F36" s="104" t="s">
        <v>87</v>
      </c>
      <c r="G36" s="100" t="s">
        <v>87</v>
      </c>
      <c r="H36" s="104" t="s">
        <v>87</v>
      </c>
      <c r="I36" s="100" t="s">
        <v>87</v>
      </c>
      <c r="J36" s="98" t="s">
        <v>65</v>
      </c>
      <c r="K36" s="100"/>
      <c r="L36" s="104" t="s">
        <v>98</v>
      </c>
      <c r="M36" s="100" t="s">
        <v>98</v>
      </c>
      <c r="N36" s="104" t="s">
        <v>98</v>
      </c>
      <c r="O36" s="100" t="s">
        <v>98</v>
      </c>
      <c r="P36" s="104" t="s">
        <v>98</v>
      </c>
      <c r="Q36" s="100" t="s">
        <v>98</v>
      </c>
      <c r="R36" s="105" t="s">
        <v>70</v>
      </c>
      <c r="S36" s="6">
        <v>36</v>
      </c>
      <c r="V36" s="239" t="s">
        <v>410</v>
      </c>
      <c r="Y36" s="118"/>
      <c r="Z36" s="118"/>
      <c r="AA36" s="118"/>
      <c r="AB36" s="118"/>
    </row>
    <row r="37" spans="1:28">
      <c r="A37" s="100" t="s">
        <v>80</v>
      </c>
      <c r="B37" s="104" t="s">
        <v>80</v>
      </c>
      <c r="C37" s="100" t="s">
        <v>86</v>
      </c>
      <c r="D37" s="104" t="s">
        <v>87</v>
      </c>
      <c r="E37" s="100" t="s">
        <v>87</v>
      </c>
      <c r="F37" s="104" t="s">
        <v>87</v>
      </c>
      <c r="G37" s="100" t="s">
        <v>87</v>
      </c>
      <c r="H37" s="104" t="s">
        <v>87</v>
      </c>
      <c r="I37" s="100" t="s">
        <v>87</v>
      </c>
      <c r="J37" s="98" t="s">
        <v>65</v>
      </c>
      <c r="K37" s="100"/>
      <c r="L37" s="104" t="s">
        <v>98</v>
      </c>
      <c r="M37" s="100" t="s">
        <v>98</v>
      </c>
      <c r="N37" s="104" t="s">
        <v>98</v>
      </c>
      <c r="O37" s="100" t="s">
        <v>98</v>
      </c>
      <c r="P37" s="104" t="s">
        <v>98</v>
      </c>
      <c r="Q37" s="100" t="s">
        <v>98</v>
      </c>
      <c r="R37" s="105" t="s">
        <v>70</v>
      </c>
      <c r="S37" s="6">
        <v>37</v>
      </c>
      <c r="V37" s="239" t="s">
        <v>411</v>
      </c>
      <c r="Y37" s="118"/>
      <c r="Z37" s="118"/>
      <c r="AA37" s="118"/>
      <c r="AB37" s="118"/>
    </row>
    <row r="38" spans="1:28">
      <c r="A38" s="100" t="s">
        <v>80</v>
      </c>
      <c r="B38" s="104" t="s">
        <v>80</v>
      </c>
      <c r="C38" s="100" t="s">
        <v>86</v>
      </c>
      <c r="D38" s="104" t="s">
        <v>87</v>
      </c>
      <c r="E38" s="100" t="s">
        <v>87</v>
      </c>
      <c r="F38" s="104" t="s">
        <v>87</v>
      </c>
      <c r="G38" s="100" t="s">
        <v>87</v>
      </c>
      <c r="H38" s="104" t="s">
        <v>87</v>
      </c>
      <c r="I38" s="100" t="s">
        <v>87</v>
      </c>
      <c r="J38" s="98" t="s">
        <v>65</v>
      </c>
      <c r="K38" s="100"/>
      <c r="L38" s="104" t="s">
        <v>98</v>
      </c>
      <c r="M38" s="100" t="s">
        <v>98</v>
      </c>
      <c r="N38" s="104" t="s">
        <v>98</v>
      </c>
      <c r="O38" s="100" t="s">
        <v>98</v>
      </c>
      <c r="P38" s="104" t="s">
        <v>98</v>
      </c>
      <c r="Q38" s="100" t="s">
        <v>98</v>
      </c>
      <c r="R38" s="105" t="s">
        <v>70</v>
      </c>
      <c r="S38" s="6">
        <v>38</v>
      </c>
      <c r="Y38" s="118"/>
      <c r="Z38" s="118"/>
      <c r="AA38" s="118"/>
      <c r="AB38" s="118"/>
    </row>
    <row r="39" spans="1:28">
      <c r="A39" s="100" t="s">
        <v>80</v>
      </c>
      <c r="B39" s="104" t="s">
        <v>80</v>
      </c>
      <c r="C39" s="100" t="s">
        <v>86</v>
      </c>
      <c r="D39" s="104" t="s">
        <v>87</v>
      </c>
      <c r="E39" s="100" t="s">
        <v>87</v>
      </c>
      <c r="F39" s="104" t="s">
        <v>87</v>
      </c>
      <c r="G39" s="100" t="s">
        <v>87</v>
      </c>
      <c r="H39" s="104" t="s">
        <v>87</v>
      </c>
      <c r="I39" s="100" t="s">
        <v>87</v>
      </c>
      <c r="J39" s="98" t="s">
        <v>65</v>
      </c>
      <c r="K39" s="100"/>
      <c r="L39" s="104" t="s">
        <v>98</v>
      </c>
      <c r="M39" s="100" t="s">
        <v>98</v>
      </c>
      <c r="N39" s="104" t="s">
        <v>98</v>
      </c>
      <c r="O39" s="100" t="s">
        <v>98</v>
      </c>
      <c r="P39" s="104" t="s">
        <v>98</v>
      </c>
      <c r="Q39" s="100" t="s">
        <v>98</v>
      </c>
      <c r="R39" s="105" t="s">
        <v>70</v>
      </c>
      <c r="S39" s="6">
        <v>39</v>
      </c>
      <c r="Y39" s="118"/>
      <c r="Z39" s="118"/>
      <c r="AA39" s="118"/>
      <c r="AB39" s="118"/>
    </row>
    <row r="40" spans="1:28">
      <c r="A40" s="100" t="s">
        <v>80</v>
      </c>
      <c r="B40" s="104" t="s">
        <v>80</v>
      </c>
      <c r="C40" s="100" t="s">
        <v>86</v>
      </c>
      <c r="D40" s="104" t="s">
        <v>87</v>
      </c>
      <c r="E40" s="100" t="s">
        <v>87</v>
      </c>
      <c r="F40" s="104" t="s">
        <v>87</v>
      </c>
      <c r="G40" s="100" t="s">
        <v>87</v>
      </c>
      <c r="H40" s="104" t="s">
        <v>87</v>
      </c>
      <c r="I40" s="100" t="s">
        <v>87</v>
      </c>
      <c r="J40" s="98" t="s">
        <v>65</v>
      </c>
      <c r="K40" s="100"/>
      <c r="L40" s="104" t="s">
        <v>98</v>
      </c>
      <c r="M40" s="100" t="s">
        <v>98</v>
      </c>
      <c r="N40" s="104" t="s">
        <v>98</v>
      </c>
      <c r="O40" s="100" t="s">
        <v>98</v>
      </c>
      <c r="P40" s="104" t="s">
        <v>98</v>
      </c>
      <c r="Q40" s="100" t="s">
        <v>98</v>
      </c>
      <c r="R40" s="105" t="s">
        <v>70</v>
      </c>
      <c r="S40" s="6">
        <v>40</v>
      </c>
      <c r="Y40" s="118"/>
      <c r="Z40" s="118"/>
      <c r="AA40" s="118"/>
      <c r="AB40" s="118"/>
    </row>
    <row r="41" spans="1:28">
      <c r="A41" s="100" t="s">
        <v>80</v>
      </c>
      <c r="B41" s="104" t="s">
        <v>80</v>
      </c>
      <c r="C41" s="100" t="s">
        <v>86</v>
      </c>
      <c r="D41" s="104" t="s">
        <v>87</v>
      </c>
      <c r="E41" s="100" t="s">
        <v>87</v>
      </c>
      <c r="F41" s="104" t="s">
        <v>87</v>
      </c>
      <c r="G41" s="100" t="s">
        <v>87</v>
      </c>
      <c r="H41" s="104" t="s">
        <v>87</v>
      </c>
      <c r="I41" s="100" t="s">
        <v>87</v>
      </c>
      <c r="J41" s="98" t="s">
        <v>65</v>
      </c>
      <c r="K41" s="100"/>
      <c r="L41" s="104" t="s">
        <v>98</v>
      </c>
      <c r="M41" s="100" t="s">
        <v>98</v>
      </c>
      <c r="N41" s="104" t="s">
        <v>98</v>
      </c>
      <c r="O41" s="100" t="s">
        <v>98</v>
      </c>
      <c r="P41" s="104" t="s">
        <v>98</v>
      </c>
      <c r="Q41" s="100" t="s">
        <v>98</v>
      </c>
      <c r="R41" s="105" t="s">
        <v>70</v>
      </c>
      <c r="S41" s="6">
        <v>41</v>
      </c>
      <c r="Y41" s="9"/>
      <c r="Z41" s="9"/>
      <c r="AA41" s="9"/>
      <c r="AB41" s="9"/>
    </row>
    <row r="42" spans="1:28">
      <c r="A42" s="100" t="s">
        <v>80</v>
      </c>
      <c r="B42" s="104" t="s">
        <v>80</v>
      </c>
      <c r="C42" s="100" t="s">
        <v>86</v>
      </c>
      <c r="D42" s="104" t="s">
        <v>87</v>
      </c>
      <c r="E42" s="100" t="s">
        <v>87</v>
      </c>
      <c r="F42" s="104" t="s">
        <v>87</v>
      </c>
      <c r="G42" s="100" t="s">
        <v>87</v>
      </c>
      <c r="H42" s="104" t="s">
        <v>87</v>
      </c>
      <c r="I42" s="100" t="s">
        <v>87</v>
      </c>
      <c r="J42" s="98" t="s">
        <v>65</v>
      </c>
      <c r="K42" s="100"/>
      <c r="L42" s="104" t="s">
        <v>98</v>
      </c>
      <c r="M42" s="100" t="s">
        <v>98</v>
      </c>
      <c r="N42" s="104" t="s">
        <v>98</v>
      </c>
      <c r="O42" s="100" t="s">
        <v>98</v>
      </c>
      <c r="P42" s="104" t="s">
        <v>98</v>
      </c>
      <c r="Q42" s="100" t="s">
        <v>98</v>
      </c>
      <c r="R42" s="105" t="s">
        <v>70</v>
      </c>
      <c r="S42" s="6">
        <v>42</v>
      </c>
    </row>
    <row r="43" spans="1:28">
      <c r="A43" s="100" t="s">
        <v>80</v>
      </c>
      <c r="B43" s="104" t="s">
        <v>80</v>
      </c>
      <c r="C43" s="100" t="s">
        <v>86</v>
      </c>
      <c r="D43" s="104" t="s">
        <v>87</v>
      </c>
      <c r="E43" s="100" t="s">
        <v>87</v>
      </c>
      <c r="F43" s="104" t="s">
        <v>87</v>
      </c>
      <c r="G43" s="100" t="s">
        <v>87</v>
      </c>
      <c r="H43" s="104" t="s">
        <v>87</v>
      </c>
      <c r="I43" s="100" t="s">
        <v>87</v>
      </c>
      <c r="J43" s="98" t="s">
        <v>65</v>
      </c>
      <c r="K43" s="100"/>
      <c r="L43" s="104" t="s">
        <v>98</v>
      </c>
      <c r="M43" s="100" t="s">
        <v>98</v>
      </c>
      <c r="N43" s="104" t="s">
        <v>98</v>
      </c>
      <c r="O43" s="100" t="s">
        <v>98</v>
      </c>
      <c r="P43" s="104" t="s">
        <v>98</v>
      </c>
      <c r="Q43" s="100" t="s">
        <v>98</v>
      </c>
      <c r="R43" s="105" t="s">
        <v>70</v>
      </c>
      <c r="S43" s="6">
        <v>43</v>
      </c>
    </row>
    <row r="44" spans="1:28">
      <c r="A44" s="100" t="s">
        <v>80</v>
      </c>
      <c r="B44" s="104" t="s">
        <v>80</v>
      </c>
      <c r="C44" s="100" t="s">
        <v>86</v>
      </c>
      <c r="D44" s="104" t="s">
        <v>87</v>
      </c>
      <c r="E44" s="100" t="s">
        <v>87</v>
      </c>
      <c r="F44" s="104" t="s">
        <v>87</v>
      </c>
      <c r="G44" s="100" t="s">
        <v>87</v>
      </c>
      <c r="H44" s="104" t="s">
        <v>87</v>
      </c>
      <c r="I44" s="100" t="s">
        <v>87</v>
      </c>
      <c r="J44" s="98" t="s">
        <v>65</v>
      </c>
      <c r="K44" s="100"/>
      <c r="L44" s="104" t="s">
        <v>98</v>
      </c>
      <c r="M44" s="100" t="s">
        <v>98</v>
      </c>
      <c r="N44" s="104" t="s">
        <v>98</v>
      </c>
      <c r="O44" s="100" t="s">
        <v>98</v>
      </c>
      <c r="P44" s="104" t="s">
        <v>98</v>
      </c>
      <c r="Q44" s="100" t="s">
        <v>98</v>
      </c>
      <c r="R44" s="105" t="s">
        <v>70</v>
      </c>
      <c r="S44" s="6">
        <v>44</v>
      </c>
    </row>
    <row r="45" spans="1:28">
      <c r="A45" s="100" t="s">
        <v>80</v>
      </c>
      <c r="B45" s="104" t="s">
        <v>80</v>
      </c>
      <c r="C45" s="100" t="s">
        <v>86</v>
      </c>
      <c r="D45" s="104" t="s">
        <v>87</v>
      </c>
      <c r="E45" s="100" t="s">
        <v>87</v>
      </c>
      <c r="F45" s="104" t="s">
        <v>87</v>
      </c>
      <c r="G45" s="100" t="s">
        <v>87</v>
      </c>
      <c r="H45" s="104" t="s">
        <v>87</v>
      </c>
      <c r="I45" s="100" t="s">
        <v>87</v>
      </c>
      <c r="J45" s="98" t="s">
        <v>65</v>
      </c>
      <c r="K45" s="100"/>
      <c r="L45" s="104" t="s">
        <v>98</v>
      </c>
      <c r="M45" s="100" t="s">
        <v>98</v>
      </c>
      <c r="N45" s="104" t="s">
        <v>98</v>
      </c>
      <c r="O45" s="100" t="s">
        <v>98</v>
      </c>
      <c r="P45" s="104" t="s">
        <v>98</v>
      </c>
      <c r="Q45" s="100" t="s">
        <v>98</v>
      </c>
      <c r="R45" s="105" t="s">
        <v>70</v>
      </c>
      <c r="S45" s="6">
        <v>45</v>
      </c>
    </row>
    <row r="46" spans="1:28">
      <c r="A46" s="100" t="s">
        <v>80</v>
      </c>
      <c r="B46" s="104" t="s">
        <v>80</v>
      </c>
      <c r="C46" s="100" t="s">
        <v>86</v>
      </c>
      <c r="D46" s="104" t="s">
        <v>87</v>
      </c>
      <c r="E46" s="100" t="s">
        <v>87</v>
      </c>
      <c r="F46" s="104" t="s">
        <v>87</v>
      </c>
      <c r="G46" s="100" t="s">
        <v>87</v>
      </c>
      <c r="H46" s="104" t="s">
        <v>87</v>
      </c>
      <c r="I46" s="100" t="s">
        <v>87</v>
      </c>
      <c r="J46" s="98" t="s">
        <v>65</v>
      </c>
      <c r="K46" s="100"/>
      <c r="L46" s="104" t="s">
        <v>98</v>
      </c>
      <c r="M46" s="100" t="s">
        <v>98</v>
      </c>
      <c r="N46" s="104" t="s">
        <v>98</v>
      </c>
      <c r="O46" s="100" t="s">
        <v>98</v>
      </c>
      <c r="P46" s="104" t="s">
        <v>98</v>
      </c>
      <c r="Q46" s="100" t="s">
        <v>98</v>
      </c>
      <c r="R46" s="105" t="s">
        <v>70</v>
      </c>
      <c r="S46" s="6">
        <v>46</v>
      </c>
    </row>
    <row r="47" spans="1:28">
      <c r="A47" s="100" t="s">
        <v>80</v>
      </c>
      <c r="B47" s="104" t="s">
        <v>80</v>
      </c>
      <c r="C47" s="100" t="s">
        <v>86</v>
      </c>
      <c r="D47" s="104" t="s">
        <v>87</v>
      </c>
      <c r="E47" s="100" t="s">
        <v>87</v>
      </c>
      <c r="F47" s="104" t="s">
        <v>87</v>
      </c>
      <c r="G47" s="100" t="s">
        <v>87</v>
      </c>
      <c r="H47" s="104" t="s">
        <v>87</v>
      </c>
      <c r="I47" s="100" t="s">
        <v>87</v>
      </c>
      <c r="J47" s="98" t="s">
        <v>65</v>
      </c>
      <c r="K47" s="100"/>
      <c r="L47" s="104" t="s">
        <v>98</v>
      </c>
      <c r="M47" s="100" t="s">
        <v>98</v>
      </c>
      <c r="N47" s="104" t="s">
        <v>98</v>
      </c>
      <c r="O47" s="100" t="s">
        <v>98</v>
      </c>
      <c r="P47" s="104" t="s">
        <v>98</v>
      </c>
      <c r="Q47" s="100" t="s">
        <v>98</v>
      </c>
      <c r="R47" s="105" t="s">
        <v>70</v>
      </c>
      <c r="S47" s="6">
        <v>47</v>
      </c>
    </row>
    <row r="48" spans="1:28">
      <c r="A48" s="100" t="s">
        <v>80</v>
      </c>
      <c r="B48" s="104" t="s">
        <v>80</v>
      </c>
      <c r="C48" s="100" t="s">
        <v>86</v>
      </c>
      <c r="D48" s="104" t="s">
        <v>87</v>
      </c>
      <c r="E48" s="100" t="s">
        <v>87</v>
      </c>
      <c r="F48" s="104" t="s">
        <v>87</v>
      </c>
      <c r="G48" s="100" t="s">
        <v>87</v>
      </c>
      <c r="H48" s="104" t="s">
        <v>87</v>
      </c>
      <c r="I48" s="100" t="s">
        <v>87</v>
      </c>
      <c r="J48" s="98" t="s">
        <v>65</v>
      </c>
      <c r="K48" s="100"/>
      <c r="L48" s="104" t="s">
        <v>98</v>
      </c>
      <c r="M48" s="100" t="s">
        <v>98</v>
      </c>
      <c r="N48" s="104" t="s">
        <v>98</v>
      </c>
      <c r="O48" s="100" t="s">
        <v>98</v>
      </c>
      <c r="P48" s="104" t="s">
        <v>98</v>
      </c>
      <c r="Q48" s="100" t="s">
        <v>98</v>
      </c>
      <c r="R48" s="105" t="s">
        <v>70</v>
      </c>
      <c r="S48" s="6">
        <v>48</v>
      </c>
    </row>
    <row r="49" spans="1:19">
      <c r="A49" s="100" t="s">
        <v>80</v>
      </c>
      <c r="B49" s="104" t="s">
        <v>80</v>
      </c>
      <c r="C49" s="100" t="s">
        <v>86</v>
      </c>
      <c r="D49" s="104" t="s">
        <v>87</v>
      </c>
      <c r="E49" s="100" t="s">
        <v>87</v>
      </c>
      <c r="F49" s="104" t="s">
        <v>87</v>
      </c>
      <c r="G49" s="100" t="s">
        <v>87</v>
      </c>
      <c r="H49" s="104" t="s">
        <v>87</v>
      </c>
      <c r="I49" s="100" t="s">
        <v>87</v>
      </c>
      <c r="J49" s="98" t="s">
        <v>65</v>
      </c>
      <c r="K49" s="100"/>
      <c r="L49" s="104" t="s">
        <v>98</v>
      </c>
      <c r="M49" s="100" t="s">
        <v>98</v>
      </c>
      <c r="N49" s="104" t="s">
        <v>98</v>
      </c>
      <c r="O49" s="100" t="s">
        <v>98</v>
      </c>
      <c r="P49" s="104" t="s">
        <v>98</v>
      </c>
      <c r="Q49" s="100" t="s">
        <v>98</v>
      </c>
      <c r="R49" s="105" t="s">
        <v>70</v>
      </c>
      <c r="S49" s="6">
        <v>49</v>
      </c>
    </row>
    <row r="50" spans="1:19">
      <c r="A50" s="100" t="s">
        <v>80</v>
      </c>
      <c r="B50" s="104" t="s">
        <v>80</v>
      </c>
      <c r="C50" s="100" t="s">
        <v>86</v>
      </c>
      <c r="D50" s="104" t="s">
        <v>87</v>
      </c>
      <c r="E50" s="100" t="s">
        <v>87</v>
      </c>
      <c r="F50" s="104" t="s">
        <v>87</v>
      </c>
      <c r="G50" s="100" t="s">
        <v>87</v>
      </c>
      <c r="H50" s="104" t="s">
        <v>87</v>
      </c>
      <c r="I50" s="100" t="s">
        <v>87</v>
      </c>
      <c r="J50" s="98" t="s">
        <v>65</v>
      </c>
      <c r="K50" s="100"/>
      <c r="L50" s="104" t="s">
        <v>98</v>
      </c>
      <c r="M50" s="100" t="s">
        <v>98</v>
      </c>
      <c r="N50" s="104" t="s">
        <v>98</v>
      </c>
      <c r="O50" s="100" t="s">
        <v>98</v>
      </c>
      <c r="P50" s="104" t="s">
        <v>98</v>
      </c>
      <c r="Q50" s="100" t="s">
        <v>98</v>
      </c>
      <c r="R50" s="105" t="s">
        <v>70</v>
      </c>
      <c r="S50" s="6">
        <v>50</v>
      </c>
    </row>
    <row r="51" spans="1:19">
      <c r="A51" s="100" t="s">
        <v>80</v>
      </c>
      <c r="B51" s="104" t="s">
        <v>80</v>
      </c>
      <c r="C51" s="100" t="s">
        <v>86</v>
      </c>
      <c r="D51" s="104" t="s">
        <v>87</v>
      </c>
      <c r="E51" s="100" t="s">
        <v>87</v>
      </c>
      <c r="F51" s="104" t="s">
        <v>87</v>
      </c>
      <c r="G51" s="100" t="s">
        <v>87</v>
      </c>
      <c r="H51" s="104" t="s">
        <v>87</v>
      </c>
      <c r="I51" s="100" t="s">
        <v>87</v>
      </c>
      <c r="J51" s="98" t="s">
        <v>65</v>
      </c>
      <c r="K51" s="100"/>
      <c r="L51" s="104" t="s">
        <v>98</v>
      </c>
      <c r="M51" s="100" t="s">
        <v>98</v>
      </c>
      <c r="N51" s="104" t="s">
        <v>98</v>
      </c>
      <c r="O51" s="100" t="s">
        <v>98</v>
      </c>
      <c r="P51" s="104" t="s">
        <v>98</v>
      </c>
      <c r="Q51" s="100" t="s">
        <v>98</v>
      </c>
      <c r="R51" s="105" t="s">
        <v>70</v>
      </c>
      <c r="S51" s="6">
        <v>51</v>
      </c>
    </row>
    <row r="52" spans="1:19">
      <c r="A52" s="100" t="s">
        <v>80</v>
      </c>
      <c r="B52" s="104" t="s">
        <v>80</v>
      </c>
      <c r="C52" s="100" t="s">
        <v>86</v>
      </c>
      <c r="D52" s="104" t="s">
        <v>87</v>
      </c>
      <c r="E52" s="100" t="s">
        <v>87</v>
      </c>
      <c r="F52" s="104" t="s">
        <v>87</v>
      </c>
      <c r="G52" s="100" t="s">
        <v>87</v>
      </c>
      <c r="H52" s="104" t="s">
        <v>87</v>
      </c>
      <c r="I52" s="100" t="s">
        <v>87</v>
      </c>
      <c r="J52" s="98" t="s">
        <v>65</v>
      </c>
      <c r="K52" s="100"/>
      <c r="L52" s="104" t="s">
        <v>98</v>
      </c>
      <c r="M52" s="100" t="s">
        <v>98</v>
      </c>
      <c r="N52" s="104" t="s">
        <v>98</v>
      </c>
      <c r="O52" s="100" t="s">
        <v>98</v>
      </c>
      <c r="P52" s="104" t="s">
        <v>98</v>
      </c>
      <c r="Q52" s="100" t="s">
        <v>98</v>
      </c>
      <c r="R52" s="105" t="s">
        <v>70</v>
      </c>
      <c r="S52" s="6">
        <v>52</v>
      </c>
    </row>
    <row r="53" spans="1:19">
      <c r="A53" s="100" t="s">
        <v>80</v>
      </c>
      <c r="B53" s="104" t="s">
        <v>80</v>
      </c>
      <c r="C53" s="100" t="s">
        <v>86</v>
      </c>
      <c r="D53" s="104" t="s">
        <v>87</v>
      </c>
      <c r="E53" s="100" t="s">
        <v>87</v>
      </c>
      <c r="F53" s="104" t="s">
        <v>87</v>
      </c>
      <c r="G53" s="100" t="s">
        <v>87</v>
      </c>
      <c r="H53" s="104" t="s">
        <v>87</v>
      </c>
      <c r="I53" s="100" t="s">
        <v>87</v>
      </c>
      <c r="J53" s="98" t="s">
        <v>65</v>
      </c>
      <c r="K53" s="100"/>
      <c r="L53" s="104" t="s">
        <v>98</v>
      </c>
      <c r="M53" s="100" t="s">
        <v>98</v>
      </c>
      <c r="N53" s="104" t="s">
        <v>98</v>
      </c>
      <c r="O53" s="100" t="s">
        <v>98</v>
      </c>
      <c r="P53" s="104" t="s">
        <v>98</v>
      </c>
      <c r="Q53" s="100" t="s">
        <v>98</v>
      </c>
      <c r="R53" s="105" t="s">
        <v>70</v>
      </c>
      <c r="S53" s="6">
        <v>53</v>
      </c>
    </row>
    <row r="54" spans="1:19">
      <c r="A54" s="100" t="s">
        <v>80</v>
      </c>
      <c r="B54" s="104" t="s">
        <v>80</v>
      </c>
      <c r="C54" s="100" t="s">
        <v>86</v>
      </c>
      <c r="D54" s="104" t="s">
        <v>87</v>
      </c>
      <c r="E54" s="100" t="s">
        <v>87</v>
      </c>
      <c r="F54" s="104" t="s">
        <v>87</v>
      </c>
      <c r="G54" s="100" t="s">
        <v>87</v>
      </c>
      <c r="H54" s="104" t="s">
        <v>87</v>
      </c>
      <c r="I54" s="100" t="s">
        <v>87</v>
      </c>
      <c r="J54" s="98" t="s">
        <v>65</v>
      </c>
      <c r="K54" s="100"/>
      <c r="L54" s="104" t="s">
        <v>98</v>
      </c>
      <c r="M54" s="100" t="s">
        <v>98</v>
      </c>
      <c r="N54" s="104" t="s">
        <v>98</v>
      </c>
      <c r="O54" s="100" t="s">
        <v>98</v>
      </c>
      <c r="P54" s="104" t="s">
        <v>98</v>
      </c>
      <c r="Q54" s="100" t="s">
        <v>98</v>
      </c>
      <c r="R54" s="105" t="s">
        <v>70</v>
      </c>
      <c r="S54" s="6">
        <v>54</v>
      </c>
    </row>
    <row r="55" spans="1:19">
      <c r="A55" s="100" t="s">
        <v>80</v>
      </c>
      <c r="B55" s="104" t="s">
        <v>80</v>
      </c>
      <c r="C55" s="100" t="s">
        <v>86</v>
      </c>
      <c r="D55" s="104" t="s">
        <v>87</v>
      </c>
      <c r="E55" s="100" t="s">
        <v>87</v>
      </c>
      <c r="F55" s="104" t="s">
        <v>87</v>
      </c>
      <c r="G55" s="100" t="s">
        <v>87</v>
      </c>
      <c r="H55" s="104" t="s">
        <v>87</v>
      </c>
      <c r="I55" s="100" t="s">
        <v>87</v>
      </c>
      <c r="J55" s="98" t="s">
        <v>65</v>
      </c>
      <c r="K55" s="100"/>
      <c r="L55" s="104" t="s">
        <v>98</v>
      </c>
      <c r="M55" s="100" t="s">
        <v>98</v>
      </c>
      <c r="N55" s="104" t="s">
        <v>98</v>
      </c>
      <c r="O55" s="100" t="s">
        <v>98</v>
      </c>
      <c r="P55" s="104" t="s">
        <v>98</v>
      </c>
      <c r="Q55" s="100" t="s">
        <v>98</v>
      </c>
      <c r="R55" s="105" t="s">
        <v>70</v>
      </c>
      <c r="S55" s="6">
        <v>55</v>
      </c>
    </row>
    <row r="56" spans="1:19">
      <c r="A56" s="100" t="s">
        <v>80</v>
      </c>
      <c r="B56" s="104" t="s">
        <v>80</v>
      </c>
      <c r="C56" s="100" t="s">
        <v>86</v>
      </c>
      <c r="D56" s="104" t="s">
        <v>87</v>
      </c>
      <c r="E56" s="100" t="s">
        <v>87</v>
      </c>
      <c r="F56" s="104" t="s">
        <v>87</v>
      </c>
      <c r="G56" s="100" t="s">
        <v>87</v>
      </c>
      <c r="H56" s="104" t="s">
        <v>87</v>
      </c>
      <c r="I56" s="100" t="s">
        <v>87</v>
      </c>
      <c r="J56" s="98" t="s">
        <v>65</v>
      </c>
      <c r="K56" s="100"/>
      <c r="L56" s="104" t="s">
        <v>98</v>
      </c>
      <c r="M56" s="100" t="s">
        <v>98</v>
      </c>
      <c r="N56" s="104" t="s">
        <v>98</v>
      </c>
      <c r="O56" s="100" t="s">
        <v>98</v>
      </c>
      <c r="P56" s="104" t="s">
        <v>98</v>
      </c>
      <c r="Q56" s="100" t="s">
        <v>98</v>
      </c>
      <c r="R56" s="105" t="s">
        <v>70</v>
      </c>
      <c r="S56" s="6">
        <v>56</v>
      </c>
    </row>
    <row r="57" spans="1:19">
      <c r="A57" s="100" t="s">
        <v>80</v>
      </c>
      <c r="B57" s="104" t="s">
        <v>80</v>
      </c>
      <c r="C57" s="100" t="s">
        <v>86</v>
      </c>
      <c r="D57" s="104" t="s">
        <v>87</v>
      </c>
      <c r="E57" s="100" t="s">
        <v>87</v>
      </c>
      <c r="F57" s="104" t="s">
        <v>87</v>
      </c>
      <c r="G57" s="100" t="s">
        <v>87</v>
      </c>
      <c r="H57" s="104" t="s">
        <v>87</v>
      </c>
      <c r="I57" s="100" t="s">
        <v>87</v>
      </c>
      <c r="J57" s="98" t="s">
        <v>65</v>
      </c>
      <c r="K57" s="100"/>
      <c r="L57" s="104" t="s">
        <v>98</v>
      </c>
      <c r="M57" s="100" t="s">
        <v>98</v>
      </c>
      <c r="N57" s="104" t="s">
        <v>98</v>
      </c>
      <c r="O57" s="100" t="s">
        <v>98</v>
      </c>
      <c r="P57" s="104" t="s">
        <v>98</v>
      </c>
      <c r="Q57" s="100" t="s">
        <v>98</v>
      </c>
      <c r="R57" s="105" t="s">
        <v>70</v>
      </c>
      <c r="S57" s="6">
        <v>57</v>
      </c>
    </row>
    <row r="58" spans="1:19">
      <c r="A58" s="100" t="s">
        <v>80</v>
      </c>
      <c r="B58" s="104" t="s">
        <v>80</v>
      </c>
      <c r="C58" s="100" t="s">
        <v>86</v>
      </c>
      <c r="D58" s="104" t="s">
        <v>87</v>
      </c>
      <c r="E58" s="100" t="s">
        <v>87</v>
      </c>
      <c r="F58" s="104" t="s">
        <v>87</v>
      </c>
      <c r="G58" s="100" t="s">
        <v>87</v>
      </c>
      <c r="H58" s="104" t="s">
        <v>87</v>
      </c>
      <c r="I58" s="100" t="s">
        <v>87</v>
      </c>
      <c r="J58" s="98" t="s">
        <v>65</v>
      </c>
      <c r="K58" s="100"/>
      <c r="L58" s="104" t="s">
        <v>98</v>
      </c>
      <c r="M58" s="100" t="s">
        <v>98</v>
      </c>
      <c r="N58" s="104" t="s">
        <v>98</v>
      </c>
      <c r="O58" s="100" t="s">
        <v>98</v>
      </c>
      <c r="P58" s="104" t="s">
        <v>98</v>
      </c>
      <c r="Q58" s="100" t="s">
        <v>98</v>
      </c>
      <c r="R58" s="105" t="s">
        <v>70</v>
      </c>
      <c r="S58" s="6">
        <v>58</v>
      </c>
    </row>
    <row r="59" spans="1:19">
      <c r="A59" s="100" t="s">
        <v>80</v>
      </c>
      <c r="B59" s="104" t="s">
        <v>80</v>
      </c>
      <c r="C59" s="100" t="s">
        <v>86</v>
      </c>
      <c r="D59" s="104" t="s">
        <v>87</v>
      </c>
      <c r="E59" s="100" t="s">
        <v>87</v>
      </c>
      <c r="F59" s="104" t="s">
        <v>87</v>
      </c>
      <c r="G59" s="100" t="s">
        <v>87</v>
      </c>
      <c r="H59" s="104" t="s">
        <v>87</v>
      </c>
      <c r="I59" s="100" t="s">
        <v>87</v>
      </c>
      <c r="J59" s="98" t="s">
        <v>65</v>
      </c>
      <c r="K59" s="100"/>
      <c r="L59" s="104" t="s">
        <v>98</v>
      </c>
      <c r="M59" s="100" t="s">
        <v>98</v>
      </c>
      <c r="N59" s="104" t="s">
        <v>98</v>
      </c>
      <c r="O59" s="100" t="s">
        <v>98</v>
      </c>
      <c r="P59" s="104" t="s">
        <v>98</v>
      </c>
      <c r="Q59" s="100" t="s">
        <v>98</v>
      </c>
      <c r="R59" s="105" t="s">
        <v>70</v>
      </c>
      <c r="S59" s="6">
        <v>59</v>
      </c>
    </row>
    <row r="60" spans="1:19">
      <c r="A60" s="100" t="s">
        <v>80</v>
      </c>
      <c r="B60" s="104" t="s">
        <v>80</v>
      </c>
      <c r="C60" s="100" t="s">
        <v>86</v>
      </c>
      <c r="D60" s="104" t="s">
        <v>87</v>
      </c>
      <c r="E60" s="100" t="s">
        <v>87</v>
      </c>
      <c r="F60" s="104" t="s">
        <v>87</v>
      </c>
      <c r="G60" s="100" t="s">
        <v>87</v>
      </c>
      <c r="H60" s="104" t="s">
        <v>87</v>
      </c>
      <c r="I60" s="100" t="s">
        <v>87</v>
      </c>
      <c r="J60" s="98" t="s">
        <v>65</v>
      </c>
      <c r="K60" s="100"/>
      <c r="L60" s="104" t="s">
        <v>98</v>
      </c>
      <c r="M60" s="100" t="s">
        <v>98</v>
      </c>
      <c r="N60" s="104" t="s">
        <v>98</v>
      </c>
      <c r="O60" s="100" t="s">
        <v>98</v>
      </c>
      <c r="P60" s="104" t="s">
        <v>98</v>
      </c>
      <c r="Q60" s="100" t="s">
        <v>98</v>
      </c>
      <c r="R60" s="105" t="s">
        <v>70</v>
      </c>
      <c r="S60" s="6">
        <v>60</v>
      </c>
    </row>
    <row r="61" spans="1:19">
      <c r="A61" s="100" t="s">
        <v>80</v>
      </c>
      <c r="B61" s="104" t="s">
        <v>80</v>
      </c>
      <c r="C61" s="100" t="s">
        <v>86</v>
      </c>
      <c r="D61" s="104" t="s">
        <v>87</v>
      </c>
      <c r="E61" s="100" t="s">
        <v>87</v>
      </c>
      <c r="F61" s="104" t="s">
        <v>87</v>
      </c>
      <c r="G61" s="100" t="s">
        <v>87</v>
      </c>
      <c r="H61" s="104" t="s">
        <v>87</v>
      </c>
      <c r="I61" s="100" t="s">
        <v>87</v>
      </c>
      <c r="J61" s="98" t="s">
        <v>65</v>
      </c>
      <c r="K61" s="100"/>
      <c r="L61" s="104" t="s">
        <v>98</v>
      </c>
      <c r="M61" s="100" t="s">
        <v>98</v>
      </c>
      <c r="N61" s="104" t="s">
        <v>98</v>
      </c>
      <c r="O61" s="100" t="s">
        <v>98</v>
      </c>
      <c r="P61" s="104" t="s">
        <v>98</v>
      </c>
      <c r="Q61" s="100" t="s">
        <v>98</v>
      </c>
      <c r="R61" s="105" t="s">
        <v>70</v>
      </c>
      <c r="S61" s="6">
        <v>61</v>
      </c>
    </row>
    <row r="62" spans="1:19">
      <c r="A62" s="100" t="s">
        <v>80</v>
      </c>
      <c r="B62" s="104" t="s">
        <v>80</v>
      </c>
      <c r="C62" s="100" t="s">
        <v>86</v>
      </c>
      <c r="D62" s="104" t="s">
        <v>87</v>
      </c>
      <c r="E62" s="100" t="s">
        <v>87</v>
      </c>
      <c r="F62" s="104" t="s">
        <v>87</v>
      </c>
      <c r="G62" s="100" t="s">
        <v>87</v>
      </c>
      <c r="H62" s="104" t="s">
        <v>87</v>
      </c>
      <c r="I62" s="100" t="s">
        <v>87</v>
      </c>
      <c r="J62" s="98" t="s">
        <v>65</v>
      </c>
      <c r="K62" s="100"/>
      <c r="L62" s="104" t="s">
        <v>98</v>
      </c>
      <c r="M62" s="100" t="s">
        <v>98</v>
      </c>
      <c r="N62" s="104" t="s">
        <v>98</v>
      </c>
      <c r="O62" s="100" t="s">
        <v>98</v>
      </c>
      <c r="P62" s="104" t="s">
        <v>98</v>
      </c>
      <c r="Q62" s="100" t="s">
        <v>98</v>
      </c>
      <c r="R62" s="105" t="s">
        <v>70</v>
      </c>
      <c r="S62" s="6">
        <v>62</v>
      </c>
    </row>
    <row r="63" spans="1:19">
      <c r="A63" s="100" t="s">
        <v>80</v>
      </c>
      <c r="B63" s="104" t="s">
        <v>80</v>
      </c>
      <c r="C63" s="100" t="s">
        <v>86</v>
      </c>
      <c r="D63" s="104" t="s">
        <v>87</v>
      </c>
      <c r="E63" s="100" t="s">
        <v>87</v>
      </c>
      <c r="F63" s="104" t="s">
        <v>87</v>
      </c>
      <c r="G63" s="100" t="s">
        <v>87</v>
      </c>
      <c r="H63" s="104" t="s">
        <v>87</v>
      </c>
      <c r="I63" s="100" t="s">
        <v>87</v>
      </c>
      <c r="J63" s="98" t="s">
        <v>65</v>
      </c>
      <c r="K63" s="100"/>
      <c r="L63" s="104" t="s">
        <v>98</v>
      </c>
      <c r="M63" s="100" t="s">
        <v>98</v>
      </c>
      <c r="N63" s="104" t="s">
        <v>98</v>
      </c>
      <c r="O63" s="100" t="s">
        <v>98</v>
      </c>
      <c r="P63" s="104" t="s">
        <v>98</v>
      </c>
      <c r="Q63" s="100" t="s">
        <v>98</v>
      </c>
      <c r="R63" s="105" t="s">
        <v>70</v>
      </c>
      <c r="S63" s="6">
        <v>63</v>
      </c>
    </row>
    <row r="64" spans="1:19">
      <c r="A64" s="100" t="s">
        <v>80</v>
      </c>
      <c r="B64" s="104" t="s">
        <v>80</v>
      </c>
      <c r="C64" s="100" t="s">
        <v>86</v>
      </c>
      <c r="D64" s="104" t="s">
        <v>87</v>
      </c>
      <c r="E64" s="100" t="s">
        <v>87</v>
      </c>
      <c r="F64" s="104" t="s">
        <v>87</v>
      </c>
      <c r="G64" s="100" t="s">
        <v>87</v>
      </c>
      <c r="H64" s="104" t="s">
        <v>87</v>
      </c>
      <c r="I64" s="100" t="s">
        <v>87</v>
      </c>
      <c r="J64" s="98" t="s">
        <v>65</v>
      </c>
      <c r="K64" s="100"/>
      <c r="L64" s="104" t="s">
        <v>98</v>
      </c>
      <c r="M64" s="100" t="s">
        <v>98</v>
      </c>
      <c r="N64" s="104" t="s">
        <v>98</v>
      </c>
      <c r="O64" s="100" t="s">
        <v>98</v>
      </c>
      <c r="P64" s="104" t="s">
        <v>98</v>
      </c>
      <c r="Q64" s="100" t="s">
        <v>98</v>
      </c>
      <c r="R64" s="105" t="s">
        <v>70</v>
      </c>
      <c r="S64" s="6">
        <v>64</v>
      </c>
    </row>
    <row r="65" spans="1:19">
      <c r="A65" s="100" t="s">
        <v>80</v>
      </c>
      <c r="B65" s="104" t="s">
        <v>80</v>
      </c>
      <c r="C65" s="100" t="s">
        <v>86</v>
      </c>
      <c r="D65" s="104" t="s">
        <v>87</v>
      </c>
      <c r="E65" s="100" t="s">
        <v>87</v>
      </c>
      <c r="F65" s="104" t="s">
        <v>87</v>
      </c>
      <c r="G65" s="100" t="s">
        <v>87</v>
      </c>
      <c r="H65" s="104" t="s">
        <v>87</v>
      </c>
      <c r="I65" s="100" t="s">
        <v>87</v>
      </c>
      <c r="J65" s="98" t="s">
        <v>65</v>
      </c>
      <c r="K65" s="100"/>
      <c r="L65" s="104" t="s">
        <v>98</v>
      </c>
      <c r="M65" s="100" t="s">
        <v>98</v>
      </c>
      <c r="N65" s="104" t="s">
        <v>98</v>
      </c>
      <c r="O65" s="100" t="s">
        <v>98</v>
      </c>
      <c r="P65" s="104" t="s">
        <v>98</v>
      </c>
      <c r="Q65" s="100" t="s">
        <v>98</v>
      </c>
      <c r="R65" s="105" t="s">
        <v>70</v>
      </c>
      <c r="S65" s="6">
        <v>65</v>
      </c>
    </row>
    <row r="66" spans="1:19">
      <c r="A66" s="100" t="s">
        <v>80</v>
      </c>
      <c r="B66" s="104" t="s">
        <v>80</v>
      </c>
      <c r="C66" s="100" t="s">
        <v>86</v>
      </c>
      <c r="D66" s="104" t="s">
        <v>87</v>
      </c>
      <c r="E66" s="100" t="s">
        <v>87</v>
      </c>
      <c r="F66" s="104" t="s">
        <v>87</v>
      </c>
      <c r="G66" s="100" t="s">
        <v>87</v>
      </c>
      <c r="H66" s="104" t="s">
        <v>87</v>
      </c>
      <c r="I66" s="100" t="s">
        <v>87</v>
      </c>
      <c r="J66" s="98" t="s">
        <v>65</v>
      </c>
      <c r="K66" s="100"/>
      <c r="L66" s="104" t="s">
        <v>98</v>
      </c>
      <c r="M66" s="100" t="s">
        <v>98</v>
      </c>
      <c r="N66" s="104" t="s">
        <v>98</v>
      </c>
      <c r="O66" s="100" t="s">
        <v>98</v>
      </c>
      <c r="P66" s="104" t="s">
        <v>98</v>
      </c>
      <c r="Q66" s="100" t="s">
        <v>98</v>
      </c>
      <c r="R66" s="105" t="s">
        <v>70</v>
      </c>
      <c r="S66" s="6">
        <v>66</v>
      </c>
    </row>
    <row r="67" spans="1:19">
      <c r="A67" s="100" t="s">
        <v>80</v>
      </c>
      <c r="B67" s="104" t="s">
        <v>80</v>
      </c>
      <c r="C67" s="100" t="s">
        <v>86</v>
      </c>
      <c r="D67" s="104" t="s">
        <v>87</v>
      </c>
      <c r="E67" s="100" t="s">
        <v>87</v>
      </c>
      <c r="F67" s="104" t="s">
        <v>87</v>
      </c>
      <c r="G67" s="100" t="s">
        <v>87</v>
      </c>
      <c r="H67" s="104" t="s">
        <v>87</v>
      </c>
      <c r="I67" s="100" t="s">
        <v>87</v>
      </c>
      <c r="J67" s="98" t="s">
        <v>65</v>
      </c>
      <c r="K67" s="100"/>
      <c r="L67" s="104" t="s">
        <v>98</v>
      </c>
      <c r="M67" s="100" t="s">
        <v>98</v>
      </c>
      <c r="N67" s="104" t="s">
        <v>98</v>
      </c>
      <c r="O67" s="100" t="s">
        <v>98</v>
      </c>
      <c r="P67" s="104" t="s">
        <v>98</v>
      </c>
      <c r="Q67" s="100" t="s">
        <v>98</v>
      </c>
      <c r="R67" s="105" t="s">
        <v>70</v>
      </c>
      <c r="S67" s="6">
        <v>67</v>
      </c>
    </row>
    <row r="68" spans="1:19">
      <c r="A68" s="100" t="s">
        <v>80</v>
      </c>
      <c r="B68" s="104" t="s">
        <v>80</v>
      </c>
      <c r="C68" s="100" t="s">
        <v>86</v>
      </c>
      <c r="D68" s="104" t="s">
        <v>87</v>
      </c>
      <c r="E68" s="100" t="s">
        <v>87</v>
      </c>
      <c r="F68" s="104" t="s">
        <v>87</v>
      </c>
      <c r="G68" s="100" t="s">
        <v>87</v>
      </c>
      <c r="H68" s="104" t="s">
        <v>87</v>
      </c>
      <c r="I68" s="100" t="s">
        <v>87</v>
      </c>
      <c r="J68" s="98" t="s">
        <v>65</v>
      </c>
      <c r="K68" s="100"/>
      <c r="L68" s="104" t="s">
        <v>98</v>
      </c>
      <c r="M68" s="100" t="s">
        <v>98</v>
      </c>
      <c r="N68" s="104" t="s">
        <v>98</v>
      </c>
      <c r="O68" s="100" t="s">
        <v>98</v>
      </c>
      <c r="P68" s="104" t="s">
        <v>98</v>
      </c>
      <c r="Q68" s="100" t="s">
        <v>98</v>
      </c>
      <c r="R68" s="105" t="s">
        <v>70</v>
      </c>
      <c r="S68" s="6">
        <v>68</v>
      </c>
    </row>
    <row r="69" spans="1:19">
      <c r="A69" s="100" t="s">
        <v>80</v>
      </c>
      <c r="B69" s="104" t="s">
        <v>80</v>
      </c>
      <c r="C69" s="100" t="s">
        <v>86</v>
      </c>
      <c r="D69" s="104" t="s">
        <v>87</v>
      </c>
      <c r="E69" s="100" t="s">
        <v>87</v>
      </c>
      <c r="F69" s="104" t="s">
        <v>87</v>
      </c>
      <c r="G69" s="100" t="s">
        <v>87</v>
      </c>
      <c r="H69" s="104" t="s">
        <v>87</v>
      </c>
      <c r="I69" s="100" t="s">
        <v>87</v>
      </c>
      <c r="J69" s="98" t="s">
        <v>65</v>
      </c>
      <c r="K69" s="100"/>
      <c r="L69" s="104" t="s">
        <v>98</v>
      </c>
      <c r="M69" s="100" t="s">
        <v>98</v>
      </c>
      <c r="N69" s="104" t="s">
        <v>98</v>
      </c>
      <c r="O69" s="100" t="s">
        <v>98</v>
      </c>
      <c r="P69" s="104" t="s">
        <v>98</v>
      </c>
      <c r="Q69" s="100" t="s">
        <v>98</v>
      </c>
      <c r="R69" s="105" t="s">
        <v>70</v>
      </c>
      <c r="S69" s="6">
        <v>69</v>
      </c>
    </row>
    <row r="70" spans="1:19">
      <c r="A70" s="100" t="s">
        <v>80</v>
      </c>
      <c r="B70" s="104" t="s">
        <v>80</v>
      </c>
      <c r="C70" s="100" t="s">
        <v>86</v>
      </c>
      <c r="D70" s="104" t="s">
        <v>87</v>
      </c>
      <c r="E70" s="100" t="s">
        <v>87</v>
      </c>
      <c r="F70" s="104" t="s">
        <v>87</v>
      </c>
      <c r="G70" s="100" t="s">
        <v>87</v>
      </c>
      <c r="H70" s="104" t="s">
        <v>87</v>
      </c>
      <c r="I70" s="100" t="s">
        <v>87</v>
      </c>
      <c r="J70" s="98" t="s">
        <v>65</v>
      </c>
      <c r="K70" s="100"/>
      <c r="L70" s="104" t="s">
        <v>98</v>
      </c>
      <c r="M70" s="100" t="s">
        <v>98</v>
      </c>
      <c r="N70" s="104" t="s">
        <v>98</v>
      </c>
      <c r="O70" s="100" t="s">
        <v>98</v>
      </c>
      <c r="P70" s="104" t="s">
        <v>98</v>
      </c>
      <c r="Q70" s="100" t="s">
        <v>98</v>
      </c>
      <c r="R70" s="105" t="s">
        <v>70</v>
      </c>
      <c r="S70" s="6">
        <v>70</v>
      </c>
    </row>
    <row r="71" spans="1:19">
      <c r="A71" s="99"/>
      <c r="B71" s="98"/>
      <c r="C71" s="99"/>
      <c r="D71" s="98"/>
      <c r="E71" s="99"/>
      <c r="F71" s="98"/>
      <c r="G71" s="99"/>
      <c r="H71" s="98"/>
      <c r="I71" s="99"/>
      <c r="K71" s="99"/>
      <c r="L71" s="98"/>
      <c r="M71" s="99"/>
      <c r="O71" s="99"/>
      <c r="Q71" s="99"/>
      <c r="R71" s="99"/>
    </row>
    <row r="72" spans="1:19">
      <c r="A72" s="99"/>
      <c r="B72" s="98"/>
      <c r="C72" s="99"/>
      <c r="D72" s="98"/>
      <c r="E72" s="99"/>
      <c r="F72" s="98"/>
      <c r="G72" s="99"/>
      <c r="H72" s="98"/>
      <c r="L72" s="98"/>
      <c r="M72" s="99"/>
      <c r="R72" s="99"/>
    </row>
    <row r="73" spans="1:19">
      <c r="A73" s="99"/>
      <c r="B73" s="98"/>
      <c r="C73" s="99"/>
      <c r="D73" s="98"/>
      <c r="E73" s="99"/>
      <c r="F73" s="98"/>
      <c r="G73" s="99"/>
      <c r="H73" s="98"/>
      <c r="L73" s="98"/>
      <c r="M73" s="99"/>
      <c r="R73" s="99"/>
    </row>
    <row r="74" spans="1:19">
      <c r="A74" s="99"/>
      <c r="B74" s="98"/>
      <c r="C74" s="99"/>
      <c r="D74" s="98"/>
      <c r="E74" s="99"/>
      <c r="F74" s="98"/>
      <c r="G74" s="99"/>
      <c r="H74" s="98"/>
      <c r="L74" s="98"/>
      <c r="M74" s="99"/>
      <c r="R74" s="99"/>
    </row>
    <row r="75" spans="1:19">
      <c r="A75" s="99"/>
      <c r="B75" s="98"/>
      <c r="C75" s="99"/>
      <c r="D75" s="98"/>
      <c r="E75" s="99"/>
      <c r="F75" s="98"/>
      <c r="G75" s="99"/>
      <c r="H75" s="98"/>
      <c r="L75" s="98"/>
      <c r="M75" s="99"/>
      <c r="R75" s="99"/>
    </row>
    <row r="76" spans="1:19">
      <c r="A76" s="99"/>
      <c r="B76" s="98"/>
      <c r="C76" s="99"/>
      <c r="D76" s="98"/>
      <c r="E76" s="99"/>
      <c r="F76" s="98"/>
      <c r="G76" s="99"/>
      <c r="H76" s="98"/>
      <c r="L76" s="98"/>
      <c r="M76" s="99"/>
      <c r="R76" s="99"/>
    </row>
    <row r="77" spans="1:19">
      <c r="A77" s="99"/>
      <c r="B77" s="98"/>
      <c r="C77" s="99"/>
      <c r="D77" s="98"/>
      <c r="E77" s="99"/>
      <c r="F77" s="98"/>
      <c r="G77" s="99"/>
      <c r="H77" s="98"/>
      <c r="L77" s="98"/>
      <c r="M77" s="99"/>
      <c r="R77" s="99"/>
    </row>
    <row r="78" spans="1:19">
      <c r="A78" s="99"/>
      <c r="B78" s="98"/>
      <c r="C78" s="99"/>
      <c r="D78" s="98"/>
      <c r="E78" s="99"/>
      <c r="F78" s="98"/>
      <c r="G78" s="99"/>
      <c r="H78" s="98"/>
      <c r="L78" s="98"/>
      <c r="M78" s="99"/>
      <c r="R78" s="99"/>
    </row>
    <row r="79" spans="1:19">
      <c r="A79" s="99"/>
      <c r="B79" s="98"/>
      <c r="C79" s="99"/>
      <c r="D79" s="98"/>
      <c r="E79" s="99"/>
      <c r="F79" s="98"/>
      <c r="G79" s="99"/>
      <c r="H79" s="98"/>
      <c r="L79" s="98"/>
      <c r="M79" s="99"/>
      <c r="R79" s="99"/>
    </row>
    <row r="80" spans="1:19">
      <c r="A80" s="99"/>
      <c r="B80" s="98"/>
      <c r="C80" s="99"/>
      <c r="D80" s="98"/>
      <c r="E80" s="99"/>
      <c r="F80" s="98"/>
      <c r="G80" s="99"/>
      <c r="H80" s="98"/>
      <c r="L80" s="98"/>
      <c r="M80" s="99"/>
      <c r="R80" s="99"/>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Readme</vt:lpstr>
      <vt:lpstr>Payment</vt:lpstr>
      <vt:lpstr>Entries</vt:lpstr>
      <vt:lpstr>Entries DMT</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ListsDMT!Teams</vt:lpstr>
      <vt:lpstr>Teams</vt:lpstr>
      <vt:lpstr>ListsDMT!When</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2008-07-08T09:32:29Z</cp:lastPrinted>
  <dcterms:created xsi:type="dcterms:W3CDTF">2006-11-30T14:34:18Z</dcterms:created>
  <dcterms:modified xsi:type="dcterms:W3CDTF">2018-02-25T18:33:01Z</dcterms:modified>
</cp:coreProperties>
</file>