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veK\Documents\AAA Desktop Folders 'Pre-Filing'\BTC &amp; ERTC Bits\"/>
    </mc:Choice>
  </mc:AlternateContent>
  <bookViews>
    <workbookView xWindow="0" yWindow="0" windowWidth="23295" windowHeight="9270" tabRatio="796"/>
  </bookViews>
  <sheets>
    <sheet name="Readme" sheetId="12" r:id="rId1"/>
    <sheet name="Instructions" sheetId="6" r:id="rId2"/>
    <sheet name="Entries" sheetId="1" r:id="rId3"/>
    <sheet name="Entries DMT" sheetId="7" r:id="rId4"/>
    <sheet name="Payment" sheetId="2" r:id="rId5"/>
    <sheet name="Privacy" sheetId="10" r:id="rId6"/>
    <sheet name="Clubs" sheetId="4" r:id="rId7"/>
    <sheet name="Lists" sheetId="3" state="hidden" r:id="rId8"/>
    <sheet name="ListsDMT" sheetId="9" state="hidden" r:id="rId9"/>
    <sheet name="ListsAll" sheetId="11" state="hidden" r:id="rId10"/>
  </sheets>
  <externalReferences>
    <externalReference r:id="rId11"/>
    <externalReference r:id="rId12"/>
  </externalReferences>
  <definedNames>
    <definedName name="Ages" localSheetId="8">ListsDMT!$S$2:$S$80</definedName>
    <definedName name="Ages">Lists!$S$2:$S$80</definedName>
    <definedName name="Clubnames" localSheetId="0">[1]Clubs!$A$2:$A$40</definedName>
    <definedName name="Clubnames">Clubs!$A$2:$A$103</definedName>
    <definedName name="Gender" localSheetId="0">[1]Lists!$V$14:$V$15</definedName>
    <definedName name="Gender">ListsAll!$F$4:$F$5</definedName>
    <definedName name="Grade" localSheetId="0">[1]Lists!$T$5:$T$19</definedName>
    <definedName name="Grade">Lists!$U$6:$U$21</definedName>
    <definedName name="GradeAges" localSheetId="0">[1]Lists!$A$1:$Q$70</definedName>
    <definedName name="GradeAges">Lists!$A$1:$R$70</definedName>
    <definedName name="GradeAgesDMT" localSheetId="0">[1]ListsDMT!$A$1:$O$70</definedName>
    <definedName name="GradeAgesDMT">ListsDMT!$A$1:$R$70</definedName>
    <definedName name="GradeDMT" localSheetId="0">[1]ListsDMT!$R$5:$R$18</definedName>
    <definedName name="GradeDMT">ListsDMT!$U$6:$U$22</definedName>
    <definedName name="Half">ListsAll!$E$4:$E$5</definedName>
    <definedName name="Jobs" localSheetId="0">[1]Lists!$W$5:$W$16</definedName>
    <definedName name="Jobs">ListsAll!$B$4:$B$20</definedName>
    <definedName name="Judges" localSheetId="0">[1]Lists!$V$20:$V$28</definedName>
    <definedName name="Judges">ListsAll!$C$4:$C$20</definedName>
    <definedName name="_xlnm.Print_Area" localSheetId="2">Entries!$A$1:$I$119</definedName>
    <definedName name="_xlnm.Print_Area" localSheetId="3">'Entries DMT'!$A$1:$I$117</definedName>
    <definedName name="_xlnm.Print_Area" localSheetId="1">Instructions!$A$1:$B$34</definedName>
    <definedName name="_xlnm.Print_Area" localSheetId="7">Lists!$A$1:$X$80</definedName>
    <definedName name="_xlnm.Print_Area" localSheetId="8">ListsDMT!$A$1:$X$80</definedName>
    <definedName name="_xlnm.Print_Area" localSheetId="4">Payment!$A$1:$H$50</definedName>
    <definedName name="_xlnm.Print_Area" localSheetId="5">Privacy!$A$1:$E$35</definedName>
    <definedName name="_xlnm.Print_Titles" localSheetId="5">Privacy!$1:$1</definedName>
    <definedName name="Teams" localSheetId="0">[1]Lists!$V$5:$V$12</definedName>
    <definedName name="Teams">ListsAll!$A$4:$A$20</definedName>
    <definedName name="When" localSheetId="0">[1]Lists!$U$20:$U$22</definedName>
    <definedName name="When">ListsAll!$D$4:$D$6</definedName>
    <definedName name="Years">Lists!$Z$2:$Z$60</definedName>
  </definedNames>
  <calcPr calcId="152511"/>
</workbook>
</file>

<file path=xl/calcChain.xml><?xml version="1.0" encoding="utf-8"?>
<calcChain xmlns="http://schemas.openxmlformats.org/spreadsheetml/2006/main">
  <c r="I3" i="7" l="1"/>
  <c r="G5" i="7"/>
  <c r="G4" i="7"/>
  <c r="C7" i="2" l="1"/>
  <c r="C6" i="2"/>
  <c r="B3" i="2"/>
  <c r="G4" i="2"/>
  <c r="G3" i="2"/>
  <c r="G8" i="2" l="1"/>
  <c r="G7" i="2"/>
  <c r="G6" i="2"/>
  <c r="G9" i="2" s="1"/>
  <c r="E4" i="2"/>
  <c r="B4" i="2"/>
  <c r="A4" i="2"/>
  <c r="E3" i="2"/>
  <c r="A3" i="2"/>
  <c r="A3" i="7" l="1"/>
  <c r="A3" i="1"/>
  <c r="H18" i="1"/>
  <c r="H25" i="1"/>
  <c r="H51" i="1"/>
  <c r="H116" i="1"/>
  <c r="H32" i="7"/>
  <c r="H117" i="7"/>
  <c r="H55" i="1"/>
  <c r="H84" i="1"/>
  <c r="H78" i="7"/>
  <c r="H18" i="7"/>
  <c r="H89" i="1"/>
  <c r="H97" i="7"/>
  <c r="H93" i="1"/>
  <c r="H62" i="7"/>
  <c r="H52" i="1"/>
  <c r="H30" i="7"/>
  <c r="H112" i="1"/>
  <c r="C6" i="7"/>
  <c r="H108" i="1"/>
  <c r="H73" i="7"/>
  <c r="H38" i="7"/>
  <c r="H57" i="7"/>
  <c r="H80" i="7"/>
  <c r="H12" i="1"/>
  <c r="H24" i="7"/>
  <c r="H46" i="7"/>
  <c r="H47" i="1"/>
  <c r="H90" i="7"/>
  <c r="H67" i="1"/>
  <c r="H42" i="7"/>
  <c r="H49" i="1"/>
  <c r="H59" i="1"/>
  <c r="H13" i="1"/>
  <c r="H91" i="1"/>
  <c r="H78" i="1"/>
  <c r="H108" i="7"/>
  <c r="H17" i="7"/>
  <c r="H82" i="7"/>
  <c r="H89" i="7"/>
  <c r="H31" i="1"/>
  <c r="H92" i="1"/>
  <c r="H79" i="7"/>
  <c r="H106" i="1"/>
  <c r="H115" i="7"/>
  <c r="H16" i="1"/>
  <c r="H65" i="7"/>
  <c r="H23" i="7"/>
  <c r="H85" i="1"/>
  <c r="H61" i="7"/>
  <c r="H102" i="1"/>
  <c r="H66" i="1"/>
  <c r="H70" i="7"/>
  <c r="H56" i="1"/>
  <c r="H79" i="1"/>
  <c r="H37" i="1"/>
  <c r="H22" i="7"/>
  <c r="H37" i="7"/>
  <c r="H107" i="1"/>
  <c r="H62" i="1"/>
  <c r="H50" i="7"/>
  <c r="H71" i="1"/>
  <c r="H96" i="7"/>
  <c r="H111" i="1"/>
  <c r="H68" i="1"/>
  <c r="H110" i="7"/>
  <c r="H107" i="7"/>
  <c r="H56" i="7"/>
  <c r="H86" i="7"/>
  <c r="H87" i="7"/>
  <c r="H42" i="1"/>
  <c r="H13" i="7"/>
  <c r="H70" i="1"/>
  <c r="H58" i="7"/>
  <c r="H49" i="7"/>
  <c r="H94" i="1"/>
  <c r="H77" i="7"/>
  <c r="H102" i="7"/>
  <c r="H100" i="1"/>
  <c r="H71" i="7"/>
  <c r="H81" i="1"/>
  <c r="H46" i="1"/>
  <c r="H59" i="7"/>
  <c r="H25" i="7"/>
  <c r="H85" i="7"/>
  <c r="H31" i="7"/>
  <c r="H113" i="7"/>
  <c r="H39" i="1"/>
  <c r="H104" i="1"/>
  <c r="H77" i="1"/>
  <c r="H86" i="1"/>
  <c r="H95" i="7"/>
  <c r="H74" i="7"/>
  <c r="H84" i="7"/>
  <c r="H92" i="7"/>
  <c r="H65" i="1"/>
  <c r="H40" i="7"/>
  <c r="H106" i="7"/>
  <c r="H100" i="7"/>
  <c r="H95" i="1"/>
  <c r="H98" i="1"/>
  <c r="H22" i="1"/>
  <c r="H33" i="7"/>
  <c r="H99" i="1"/>
  <c r="H115" i="1"/>
  <c r="H90" i="1"/>
  <c r="H83" i="1"/>
  <c r="H88" i="7"/>
  <c r="H93" i="7"/>
  <c r="H36" i="1"/>
  <c r="H38" i="1"/>
  <c r="H114" i="7"/>
  <c r="H58" i="1"/>
  <c r="H94" i="7"/>
  <c r="H47" i="7"/>
  <c r="H73" i="1"/>
  <c r="H105" i="1"/>
  <c r="H103" i="1"/>
  <c r="H109" i="7"/>
  <c r="H45" i="7"/>
  <c r="H48" i="1"/>
  <c r="H55" i="7"/>
  <c r="H19" i="1"/>
  <c r="H19" i="7"/>
  <c r="H117" i="1"/>
  <c r="H60" i="7"/>
  <c r="H98" i="7"/>
  <c r="H41" i="1"/>
  <c r="H103" i="7"/>
  <c r="H110" i="1"/>
  <c r="H119" i="1"/>
  <c r="H111" i="7"/>
  <c r="H69" i="7"/>
  <c r="H57" i="1"/>
  <c r="H29" i="1"/>
  <c r="H109" i="1"/>
  <c r="H32" i="1"/>
  <c r="H74" i="1"/>
  <c r="H101" i="1"/>
  <c r="H118" i="1"/>
  <c r="H41" i="7"/>
  <c r="H105" i="7"/>
  <c r="H61" i="1"/>
  <c r="H23" i="1"/>
  <c r="H16" i="7"/>
  <c r="H83" i="7"/>
  <c r="H51" i="7"/>
  <c r="H97" i="1"/>
  <c r="H82" i="1"/>
  <c r="H66" i="7"/>
  <c r="H114" i="1"/>
  <c r="H60" i="1"/>
  <c r="H50" i="1"/>
  <c r="H112" i="7"/>
  <c r="H116" i="7"/>
  <c r="H17" i="1"/>
  <c r="H81" i="7"/>
  <c r="H24" i="1"/>
  <c r="H80" i="1"/>
  <c r="H67" i="7"/>
  <c r="H68" i="7"/>
  <c r="H28" i="1"/>
  <c r="H113" i="1"/>
  <c r="H12" i="7"/>
  <c r="H33" i="1"/>
  <c r="H52" i="7"/>
  <c r="H72" i="7"/>
  <c r="H69" i="1"/>
  <c r="H45" i="1"/>
  <c r="H91" i="7"/>
  <c r="H39" i="7"/>
  <c r="H28" i="7"/>
  <c r="H101" i="7"/>
  <c r="H36" i="7"/>
  <c r="H72" i="1"/>
  <c r="H96" i="1"/>
  <c r="H30" i="1"/>
  <c r="H40" i="1"/>
  <c r="C6" i="1"/>
  <c r="H104" i="7"/>
  <c r="H48" i="7"/>
  <c r="H29" i="7"/>
  <c r="H99" i="7"/>
  <c r="H88" i="1" l="1"/>
  <c r="E88" i="1"/>
  <c r="A88" i="1"/>
  <c r="H1" i="7" l="1"/>
  <c r="H76" i="7"/>
  <c r="E76" i="7"/>
  <c r="A76" i="7"/>
  <c r="H64" i="7"/>
  <c r="E64" i="7"/>
  <c r="A64" i="7"/>
  <c r="H54" i="7"/>
  <c r="E54" i="7"/>
  <c r="A54" i="7"/>
  <c r="A51" i="7"/>
  <c r="A52" i="7" s="1"/>
  <c r="A55" i="7" s="1"/>
  <c r="A56" i="7" s="1"/>
  <c r="A57" i="7" s="1"/>
  <c r="A58" i="7" s="1"/>
  <c r="A59" i="7" s="1"/>
  <c r="A60" i="7" s="1"/>
  <c r="A61" i="7" s="1"/>
  <c r="A62" i="7" s="1"/>
  <c r="A65" i="7" s="1"/>
  <c r="A66" i="7" s="1"/>
  <c r="A67" i="7" s="1"/>
  <c r="A68" i="7" s="1"/>
  <c r="A69" i="7" s="1"/>
  <c r="A70" i="7" s="1"/>
  <c r="A71" i="7" s="1"/>
  <c r="A72" i="7" s="1"/>
  <c r="A73" i="7" s="1"/>
  <c r="A74"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H44" i="7"/>
  <c r="E44" i="7"/>
  <c r="A44" i="7"/>
  <c r="H35" i="7"/>
  <c r="E35" i="7"/>
  <c r="A35" i="7"/>
  <c r="H27" i="7"/>
  <c r="E27" i="7"/>
  <c r="A27" i="7"/>
  <c r="H21" i="7"/>
  <c r="E21" i="7"/>
  <c r="A21" i="7"/>
  <c r="H15" i="7"/>
  <c r="E15" i="7"/>
  <c r="A15" i="7"/>
  <c r="H76" i="1"/>
  <c r="E76" i="1"/>
  <c r="A76" i="1"/>
  <c r="H64" i="1"/>
  <c r="E64" i="1"/>
  <c r="A64" i="1"/>
  <c r="H44" i="1"/>
  <c r="E44" i="1"/>
  <c r="A44" i="1"/>
  <c r="H35" i="1"/>
  <c r="E35" i="1"/>
  <c r="A35" i="1"/>
  <c r="H54" i="1"/>
  <c r="E54" i="1"/>
  <c r="A54" i="1"/>
  <c r="H27" i="1"/>
  <c r="E27" i="1"/>
  <c r="A27" i="1"/>
  <c r="E21" i="1"/>
  <c r="E15" i="1"/>
  <c r="A21" i="1"/>
  <c r="A15" i="1"/>
  <c r="H21" i="1"/>
  <c r="A51" i="1"/>
  <c r="A52" i="1" s="1"/>
  <c r="A55" i="1" s="1"/>
  <c r="A56" i="1" s="1"/>
  <c r="A57" i="1" s="1"/>
  <c r="A58" i="1" s="1"/>
  <c r="A59" i="1" s="1"/>
  <c r="A60" i="1" s="1"/>
  <c r="A61" i="1" s="1"/>
  <c r="A62" i="1" s="1"/>
  <c r="A65" i="1" s="1"/>
  <c r="A66" i="1" s="1"/>
  <c r="A67" i="1" s="1"/>
  <c r="A68" i="1" s="1"/>
  <c r="A69" i="1" s="1"/>
  <c r="A70" i="1" s="1"/>
  <c r="A71" i="1" s="1"/>
  <c r="A72" i="1" s="1"/>
  <c r="A73" i="1" s="1"/>
  <c r="A74" i="1" s="1"/>
  <c r="A77" i="1" s="1"/>
  <c r="A78" i="1" s="1"/>
  <c r="A79" i="1" s="1"/>
  <c r="A80" i="1" s="1"/>
  <c r="A81" i="1" s="1"/>
  <c r="A82" i="1" s="1"/>
  <c r="A83" i="1" s="1"/>
  <c r="A84" i="1" s="1"/>
  <c r="A85" i="1" s="1"/>
  <c r="A86"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H15" i="1"/>
  <c r="G8" i="7"/>
  <c r="C7" i="7"/>
  <c r="G8" i="1"/>
  <c r="C7" i="1"/>
  <c r="G6" i="7"/>
  <c r="G9" i="1"/>
  <c r="G9" i="7"/>
  <c r="C9" i="7"/>
  <c r="C9" i="1"/>
  <c r="G7" i="1"/>
  <c r="G6" i="1"/>
  <c r="G7" i="7"/>
</calcChain>
</file>

<file path=xl/comments1.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 xml:space="preserve">Please enter the year of birth.
</t>
        </r>
      </text>
    </comment>
    <comment ref="G11" authorId="0" shapeId="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text>
        <r>
          <rPr>
            <b/>
            <sz val="8"/>
            <color indexed="81"/>
            <rFont val="Tahoma"/>
            <family val="2"/>
          </rPr>
          <t>Pick the judge qualification level from the list.  Use 'novice' for anyone who has not yet passed a judging course.</t>
        </r>
      </text>
    </comment>
    <comment ref="H87"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authors>
    <author>Chris Edwards</author>
  </authors>
  <commentList>
    <comment ref="B1" authorId="0" shape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text>
        <r>
          <rPr>
            <b/>
            <sz val="8"/>
            <color indexed="81"/>
            <rFont val="Tahoma"/>
            <family val="2"/>
          </rPr>
          <t>Changing the year here will recalculate the age groups automatically</t>
        </r>
      </text>
    </comment>
    <comment ref="C7" authorId="0" shapeId="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text>
        <r>
          <rPr>
            <b/>
            <sz val="8"/>
            <color indexed="81"/>
            <rFont val="Tahoma"/>
            <family val="2"/>
          </rPr>
          <t>Please enter the year of birth only</t>
        </r>
      </text>
    </comment>
    <comment ref="H11" authorId="0" shapeId="0">
      <text>
        <r>
          <rPr>
            <b/>
            <sz val="8"/>
            <color indexed="81"/>
            <rFont val="Tahoma"/>
            <family val="2"/>
          </rPr>
          <t xml:space="preserve">Age groups are automatically  calculated from the date of birth.  Please do not override this!  Make up a DoB if you have to.
</t>
        </r>
      </text>
    </comment>
    <comment ref="I11" authorId="0" shapeId="0">
      <text>
        <r>
          <rPr>
            <b/>
            <sz val="8"/>
            <color indexed="81"/>
            <rFont val="Tahoma"/>
            <family val="2"/>
          </rPr>
          <t>Teams can be 3 or 4 from the same grade+age.  Use A for the 1st team in a class, B for the 2nd etc.</t>
        </r>
      </text>
    </comment>
    <comment ref="A14"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text>
        <r>
          <rPr>
            <b/>
            <sz val="8"/>
            <color indexed="81"/>
            <rFont val="Tahoma"/>
            <family val="2"/>
          </rPr>
          <t>Pick the judge qualification level from the list.  Use 'novice' for anyone who has not yet passed a judging course.</t>
        </r>
      </text>
    </comment>
    <comment ref="H14" authorId="0" shapeId="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text>
        <r>
          <rPr>
            <b/>
            <sz val="10"/>
            <color indexed="81"/>
            <rFont val="Tahoma"/>
            <family val="2"/>
          </rPr>
          <t>Please put the judges BG number on the same row as the judge's name.  If you need to add comments, put them after the BG number.</t>
        </r>
      </text>
    </comment>
    <comment ref="A26"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text>
        <r>
          <rPr>
            <b/>
            <sz val="8"/>
            <color indexed="81"/>
            <rFont val="Tahoma"/>
            <family val="2"/>
          </rPr>
          <t>Pick the judge qualification level from the list.  Use 'novice' for anyone who has not yet passed a judging course.</t>
        </r>
      </text>
    </comment>
    <comment ref="H26"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text>
        <r>
          <rPr>
            <b/>
            <sz val="8"/>
            <color indexed="81"/>
            <rFont val="Tahoma"/>
            <family val="2"/>
          </rPr>
          <t>Pick the judge qualification level from the list.  Use 'novice' for anyone who has not yet passed a judging course.</t>
        </r>
      </text>
    </comment>
    <comment ref="A53"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text>
        <r>
          <rPr>
            <b/>
            <sz val="8"/>
            <color indexed="81"/>
            <rFont val="Tahoma"/>
            <family val="2"/>
          </rPr>
          <t>Pick the judge qualification level from the list.  Use 'novice' for anyone who has not yet passed a judging course.</t>
        </r>
      </text>
    </comment>
    <comment ref="H53"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text>
        <r>
          <rPr>
            <b/>
            <sz val="8"/>
            <color indexed="81"/>
            <rFont val="Tahoma"/>
            <family val="2"/>
          </rPr>
          <t>Pick the judge qualification level from the list.  Use 'novice' for anyone who has not yet passed a judging course.</t>
        </r>
      </text>
    </comment>
    <comment ref="H75" authorId="0" shapeId="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<sst xmlns="http://schemas.openxmlformats.org/spreadsheetml/2006/main" count="2880" uniqueCount="558">
  <si>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</si>
  <si>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</si>
  <si>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</si>
  <si>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</si>
  <si>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</si>
  <si>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</si>
  <si>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</si>
  <si>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</si>
  <si>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</si>
  <si>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</si>
  <si>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</si>
  <si>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</si>
  <si>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</si>
  <si>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</si>
  <si>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</si>
  <si>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</si>
  <si>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</si>
  <si>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</si>
  <si>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</si>
  <si>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</si>
  <si>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</si>
  <si>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</si>
  <si>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</si>
  <si>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</si>
  <si>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</si>
  <si>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</si>
  <si>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</si>
  <si>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</si>
  <si>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</si>
  <si>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</si>
  <si>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</si>
  <si>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</si>
  <si>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</si>
  <si>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</si>
  <si>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</si>
  <si>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</si>
  <si>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</si>
  <si>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</si>
  <si>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</si>
  <si>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</si>
  <si>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</si>
  <si>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Grade</t>
  </si>
  <si>
    <t>M/F</t>
  </si>
  <si>
    <t>Age</t>
  </si>
  <si>
    <t>Colours</t>
  </si>
  <si>
    <t>F</t>
  </si>
  <si>
    <t xml:space="preserve">Job: </t>
  </si>
  <si>
    <t xml:space="preserve">Level: </t>
  </si>
  <si>
    <t>Recorder M</t>
  </si>
  <si>
    <t>Recorder C</t>
  </si>
  <si>
    <t>Event</t>
  </si>
  <si>
    <t>M</t>
  </si>
  <si>
    <t>Postcode</t>
  </si>
  <si>
    <t>1.    Be registered with British Gymnastics.</t>
  </si>
  <si>
    <t>Team Manager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</si>
  <si>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</si>
  <si>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</si>
  <si>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</si>
  <si>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</si>
  <si>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</si>
  <si>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Send this form to:</t>
  </si>
  <si>
    <t>Help!</t>
  </si>
  <si>
    <t>Judge (Nov)</t>
  </si>
  <si>
    <t>Judge (Club)</t>
  </si>
  <si>
    <t>Judge (Cnty)</t>
  </si>
  <si>
    <t>Judge (Rgnl)</t>
  </si>
  <si>
    <t>Judge (Znl)</t>
  </si>
  <si>
    <t>Judge (Ntnl)</t>
  </si>
  <si>
    <t>Judge (Brvt)</t>
  </si>
  <si>
    <t>When you receive each entry, check it and then save a copy in a folder for all of the entries</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</si>
  <si>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</si>
  <si>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</si>
  <si>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</si>
  <si>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</si>
  <si>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</si>
  <si>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</si>
  <si>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</si>
  <si>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</si>
  <si>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</si>
  <si>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</si>
  <si>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</si>
  <si>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</si>
  <si>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</si>
  <si>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</si>
  <si>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</si>
  <si>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</si>
  <si>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</si>
  <si>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</si>
  <si>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</si>
  <si>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</si>
  <si>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</si>
  <si>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</si>
  <si>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</si>
  <si>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</si>
  <si>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</si>
  <si>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</si>
  <si>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</si>
  <si>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IT / Admin</t>
  </si>
  <si>
    <t>19+</t>
  </si>
  <si>
    <t>CLB1</t>
  </si>
  <si>
    <t>CLB2</t>
  </si>
  <si>
    <t>17+</t>
  </si>
  <si>
    <t>7-8</t>
  </si>
  <si>
    <t>9-10</t>
  </si>
  <si>
    <t>11-12</t>
  </si>
  <si>
    <t>13-14</t>
  </si>
  <si>
    <t>15-16</t>
  </si>
  <si>
    <t>15+</t>
  </si>
  <si>
    <t>13+</t>
  </si>
  <si>
    <t>17-18</t>
  </si>
  <si>
    <t>name of offical here please</t>
  </si>
  <si>
    <t>name of judge here please</t>
  </si>
  <si>
    <t>Judge's BG number here please!</t>
  </si>
  <si>
    <t>DMT</t>
  </si>
  <si>
    <t>Number of TRA Entrants :</t>
  </si>
  <si>
    <t>Number of DMT Entrants :</t>
  </si>
  <si>
    <t>Total :</t>
  </si>
  <si>
    <t>Grades</t>
  </si>
  <si>
    <t>R1Cat1</t>
  </si>
  <si>
    <t>R1Cat2</t>
  </si>
  <si>
    <t>R2Cat2</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</si>
  <si>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</si>
  <si>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</si>
  <si>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</si>
  <si>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</si>
  <si>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</si>
  <si>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</si>
  <si>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</si>
  <si>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</si>
  <si>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</si>
  <si>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</si>
  <si>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</si>
  <si>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</si>
  <si>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</si>
  <si>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</si>
  <si>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</si>
  <si>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</si>
  <si>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</si>
  <si>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</si>
  <si>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</si>
  <si>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</si>
  <si>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</si>
  <si>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</si>
  <si>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</si>
  <si>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</si>
  <si>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</si>
  <si>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</si>
  <si>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</si>
  <si>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</si>
  <si>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</si>
  <si>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</si>
  <si>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</si>
  <si>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</si>
  <si>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</si>
  <si>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</si>
  <si>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</si>
  <si>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</si>
  <si>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</si>
  <si>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</si>
  <si>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</si>
  <si>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</si>
  <si>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</si>
  <si>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</si>
  <si>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</si>
  <si>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</si>
  <si>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</si>
  <si>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</si>
  <si>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</si>
  <si>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</si>
  <si>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</si>
  <si>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</si>
  <si>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</si>
  <si>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</si>
  <si>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</si>
  <si>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</si>
  <si>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</si>
  <si>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</si>
  <si>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</si>
  <si>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</si>
  <si>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</si>
  <si>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</si>
  <si>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</si>
  <si>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</si>
  <si>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</si>
  <si>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</si>
  <si>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</si>
  <si>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</si>
  <si>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</si>
  <si>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</si>
  <si>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</si>
  <si>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</si>
  <si>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</si>
  <si>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</si>
  <si>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</si>
  <si>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</si>
  <si>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</si>
  <si>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</si>
  <si>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</si>
  <si>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</si>
  <si>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t>What do we do with the data?</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</si>
  <si>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</si>
  <si>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</si>
  <si>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</si>
  <si>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</si>
  <si>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</si>
  <si>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</si>
  <si>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</si>
  <si>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</si>
  <si>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</si>
  <si>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</si>
  <si>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</si>
  <si>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</si>
  <si>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</si>
  <si>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</si>
  <si>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</si>
  <si>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</si>
  <si>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</si>
  <si>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</si>
  <si>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</si>
  <si>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</si>
  <si>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</si>
  <si>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</si>
  <si>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</si>
  <si>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</si>
  <si>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Signature if the subject is over 13 years of age:</t>
  </si>
  <si>
    <t>And/or parent or guardian if the subject is under 16 :</t>
  </si>
  <si>
    <t>Please tick this box to confirm that you have obtained agreement from all entrants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</si>
  <si>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</si>
  <si>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</si>
  <si>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PLEASE MAKE CHEQUES PAYABLE TO XXXXX</t>
  </si>
  <si>
    <t>2017</t>
  </si>
  <si>
    <t>1957</t>
  </si>
  <si>
    <t>1956</t>
  </si>
  <si>
    <t>1955</t>
  </si>
  <si>
    <t>1954</t>
  </si>
  <si>
    <t>1953</t>
  </si>
  <si>
    <t>1952</t>
  </si>
  <si>
    <t>1951</t>
  </si>
  <si>
    <t>1950</t>
  </si>
  <si>
    <t>1949</t>
  </si>
  <si>
    <t>13-17</t>
  </si>
  <si>
    <t>18+</t>
  </si>
  <si>
    <t>U15</t>
  </si>
  <si>
    <t>C1Cat1</t>
  </si>
  <si>
    <t>C1Cat2</t>
  </si>
  <si>
    <t>C2Cat1</t>
  </si>
  <si>
    <t>C2Cat2</t>
  </si>
  <si>
    <t>These lists are shared by all disciplines</t>
  </si>
  <si>
    <t>I</t>
  </si>
  <si>
    <t>J</t>
  </si>
  <si>
    <t>K</t>
  </si>
  <si>
    <t>L</t>
  </si>
  <si>
    <t>N</t>
  </si>
  <si>
    <t>O</t>
  </si>
  <si>
    <t>P</t>
  </si>
  <si>
    <t>Q</t>
  </si>
  <si>
    <t>rev 22.1 25/07/2021</t>
  </si>
  <si>
    <r>
      <t xml:space="preserve">Notes </t>
    </r>
    <r>
      <rPr>
        <b/>
        <sz val="10"/>
        <color indexed="18"/>
        <rFont val="Calibri"/>
        <family val="2"/>
        <charset val="161"/>
        <scheme val="minor"/>
      </rPr>
      <t>including judge BG number</t>
    </r>
  </si>
  <si>
    <r>
      <t xml:space="preserve">2.   </t>
    </r>
    <r>
      <rPr>
        <sz val="7"/>
        <rFont val="Calibri"/>
        <family val="2"/>
        <charset val="161"/>
        <scheme val="minor"/>
      </rPr>
      <t xml:space="preserve">  </t>
    </r>
    <r>
      <rPr>
        <sz val="12"/>
        <rFont val="Calibri"/>
        <family val="2"/>
        <charset val="161"/>
        <scheme val="minor"/>
      </rPr>
      <t>Be eligible to compete at this grade.</t>
    </r>
  </si>
  <si>
    <r>
      <t xml:space="preserve">3.   </t>
    </r>
    <r>
      <rPr>
        <sz val="7"/>
        <rFont val="Calibri"/>
        <family val="2"/>
        <charset val="161"/>
        <scheme val="minor"/>
      </rPr>
      <t xml:space="preserve"> </t>
    </r>
    <r>
      <rPr>
        <sz val="12"/>
        <rFont val="Calibri"/>
        <family val="2"/>
        <charset val="161"/>
        <scheme val="minor"/>
      </rPr>
      <t>Have provided the required number of suitable qualified and experienced officials.</t>
    </r>
  </si>
  <si>
    <t>TRA - Regional &amp; Club</t>
  </si>
  <si>
    <t>DMT - Regional &amp; Club</t>
  </si>
  <si>
    <r>
      <t xml:space="preserve">We need this information to identify each gymnast entered into the competition and to ensure they are in the correct age group and competing class. </t>
    </r>
    <r>
      <rPr>
        <i/>
        <sz val="12"/>
        <rFont val="Calibri"/>
        <family val="2"/>
        <charset val="161"/>
        <scheme val="minor"/>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</si>
  <si>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Calibri"/>
        <family val="2"/>
        <charset val="161"/>
        <scheme val="minor"/>
      </rPr>
      <t>(These are GDPR 'legitimate interests')</t>
    </r>
  </si>
  <si>
    <t>We need the name, year of birth, gender and British Gymnastics membership number for each competitor. 
This is the absolute minimum data that we need to run the competition.</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</si>
  <si>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herein fall under the 'contractual' or 'legitimate interest' sections of GDPR and explicit consent is therefore not necessary.
In most cases, the consent given when registering for British Gymnastics membership is sufficient to cover the usage laid out in this policy.
You may print this sheet to use it as a record of agreement for each gymnast. This is necessary to comply with UK and EU GDPR regulations.</t>
  </si>
  <si>
    <t>If your existing club or BG privacy policy does not  include consent for the above use of personal data, you must obtain it explicitly from each entrant. 
You can print this sheet for this purpose, which should be retained for your records.</t>
  </si>
  <si>
    <t>version 2021-07-25</t>
  </si>
  <si>
    <t>Enter the names of the competitors, YoB ( as yyyy), gender (M or F) and grade (CLB1, REG2, DIS1 etc).</t>
  </si>
  <si>
    <t>BG Regional / Club Trampoline &amp; DMT Competition Entry Form</t>
  </si>
  <si>
    <r>
      <t>1.</t>
    </r>
    <r>
      <rPr>
        <sz val="7"/>
        <rFont val="Calibri"/>
        <family val="2"/>
        <charset val="161"/>
        <scheme val="minor"/>
      </rPr>
      <t xml:space="preserve">      </t>
    </r>
    <r>
      <rPr>
        <sz val="12"/>
        <rFont val="Calibri"/>
        <family val="2"/>
        <charset val="161"/>
        <scheme val="minor"/>
      </rPr>
      <t>Be at least a fully paid-up 'Bronze' member of British Gymnastics (Silver for NDP Finals).  
      Competitors from the Home Nations must comply with the requirements of their governing body.</t>
    </r>
  </si>
  <si>
    <t xml:space="preserve">If you do not fill in the ‘officials’ spaces, the organiser has the right to refuse entries listed below that space.  </t>
  </si>
  <si>
    <t>REG4</t>
  </si>
  <si>
    <t>REG3</t>
  </si>
  <si>
    <t>REG2</t>
  </si>
  <si>
    <t>REG1</t>
  </si>
  <si>
    <t>10</t>
  </si>
  <si>
    <t>2018</t>
  </si>
  <si>
    <t>2019</t>
  </si>
  <si>
    <t>2020</t>
  </si>
  <si>
    <t>9-12</t>
  </si>
  <si>
    <t>British Gymnastics Club &amp; Regional Trampolining</t>
  </si>
  <si>
    <t>British Gymnastics Club &amp; Regional DMT</t>
  </si>
  <si>
    <t>Welfare Officer</t>
  </si>
  <si>
    <r>
      <rPr>
        <b/>
        <sz val="11"/>
        <color rgb="FFFF0000"/>
        <rFont val="Arial"/>
        <family val="2"/>
      </rPr>
      <t>Officials:</t>
    </r>
    <r>
      <rPr>
        <sz val="11"/>
        <color rgb="FFFF0000"/>
        <rFont val="Arial"/>
        <family val="2"/>
      </rPr>
      <t xml:space="preserve"> Note that clubs must provide officials for the entire day and are responsible for any replacements.  IT/Admin and Welfare options can only be used if agreed with the competition organisers and must again be for the entire day.</t>
    </r>
  </si>
  <si>
    <t>Range and conditioning will be running at this competition</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</si>
  <si>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</si>
  <si>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</si>
  <si>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</si>
  <si>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</si>
  <si>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</si>
  <si>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r>
      <t xml:space="preserve">Please read the full competition rules which are in the "Payment" worksheet.   This covers the rules on BG and ECGA membership
</t>
    </r>
    <r>
      <rPr>
        <sz val="10"/>
        <color rgb="FFFF0000"/>
        <rFont val="Arial"/>
        <family val="2"/>
      </rPr>
      <t>BRITISH GYMNASTICS NUMBERS MUST BE ON THE ENTRY FORM. WE ARE NOT ABLE TO ACCEPT ENTRY WITHOUT BG NUMBERS</t>
    </r>
    <r>
      <rPr>
        <sz val="10"/>
        <rFont val="Arial"/>
        <family val="2"/>
      </rPr>
      <t>.  This is compulsory and is a requirement of entry</t>
    </r>
  </si>
  <si>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</si>
  <si>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</si>
  <si>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r>
      <t xml:space="preserve">Competitors should be at the venue at least 30 minutes before the scheduled start of their warm-up in case groups are running ahead.  </t>
    </r>
    <r>
      <rPr>
        <b/>
        <sz val="10"/>
        <color rgb="FFFF0000"/>
        <rFont val="Arial"/>
        <family val="2"/>
      </rPr>
      <t>The competition organisers reserve the right to start groups up to 30 minutes early</t>
    </r>
    <r>
      <rPr>
        <sz val="10"/>
        <rFont val="Arial"/>
        <family val="2"/>
      </rPr>
      <t>.</t>
    </r>
  </si>
  <si>
    <t>Gymnast Attire - BG Code of Points applies to grades Regional 1 and above.  The same competition attire rules apply to R&amp;C</t>
  </si>
  <si>
    <t>The correct payment should already be calculated – payment is preferred by bank transfer.  Bank transfers should go to ECGA at 
Sort Code: 53-81-16  A/C No.  82038678  Ref: [CLUBNAME].
If paying by cheque, just sign the bottom of the sheet and post it off with your cheque (If you use a standard size 'window' envelope, you won't even have to write the address on it!).</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</si>
  <si>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</si>
  <si>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</si>
  <si>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</si>
  <si>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</si>
  <si>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</si>
  <si>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</si>
  <si>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</si>
  <si>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</si>
  <si>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</si>
  <si>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</si>
  <si>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</si>
  <si>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</si>
  <si>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</si>
  <si>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</si>
  <si>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</si>
  <si>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</si>
  <si>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</si>
  <si>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</si>
  <si>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</si>
  <si>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</si>
  <si>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</si>
  <si>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</si>
  <si>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</si>
  <si>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</si>
  <si>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</si>
  <si>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</si>
  <si>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</si>
  <si>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Unit 1
Lion Works
Station Road (East)
Whittlesford
Cambridge</t>
  </si>
  <si>
    <t>CB22 4WL</t>
  </si>
  <si>
    <t>Francoise Lucas</t>
  </si>
  <si>
    <t>07875 547296</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</si>
  <si>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</si>
  <si>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</si>
  <si>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</si>
  <si>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</si>
  <si>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</si>
  <si>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</si>
  <si>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</si>
  <si>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</si>
  <si>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</si>
  <si>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</si>
  <si>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</si>
  <si>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</si>
  <si>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</si>
  <si>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</si>
  <si>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</si>
  <si>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</si>
  <si>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</si>
  <si>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</si>
  <si>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</si>
  <si>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</si>
  <si>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</si>
  <si>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</si>
  <si>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</si>
  <si>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</si>
  <si>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</si>
  <si>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</si>
  <si>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</si>
  <si>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</si>
  <si>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</si>
  <si>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</si>
  <si>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</si>
  <si>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</si>
  <si>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</si>
  <si>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</si>
  <si>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</si>
  <si>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</si>
  <si>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</si>
  <si>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</si>
  <si>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</si>
  <si>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</si>
  <si>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</si>
  <si>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</si>
  <si>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</si>
  <si>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</si>
  <si>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</si>
  <si>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</si>
  <si>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</si>
  <si>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</si>
  <si>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</si>
  <si>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</si>
  <si>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</si>
  <si>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</si>
  <si>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</si>
  <si>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</si>
  <si>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</si>
  <si>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</si>
  <si>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</si>
  <si>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</si>
  <si>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</si>
  <si>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</si>
  <si>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</si>
  <si>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</si>
  <si>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</si>
  <si>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</si>
  <si>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 xml:space="preserve">16 Chapel Road, Stanway, Colchester, 
</t>
  </si>
  <si>
    <t>CO3 0PX</t>
  </si>
  <si>
    <t>Crystelle Mills-Smith</t>
  </si>
  <si>
    <t>07818 425845</t>
  </si>
  <si>
    <t>clive.salmon@btinternet.com;hitensiontc@btinternet.com;clive.salmon@bt.com;crystelle@crystellemillssmith.co.uk;Danchatters99@gmail.com</t>
  </si>
  <si>
    <t>Black &amp; Red</t>
  </si>
  <si>
    <t>Hertford Gymnastics</t>
  </si>
  <si>
    <t>Address unknown, please update</t>
  </si>
  <si>
    <t>Contact unknown, please update</t>
  </si>
  <si>
    <t>BG No. unknown, please update</t>
  </si>
  <si>
    <t>hertfordgymnastics@hotmail.co.uk</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</si>
  <si>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</si>
  <si>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</si>
  <si>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</si>
  <si>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</si>
  <si>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</si>
  <si>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</si>
  <si>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</si>
  <si>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</si>
  <si>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</si>
  <si>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</si>
  <si>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</si>
  <si>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17 Haylings Rd
Leiston
Suffolk</t>
  </si>
  <si>
    <t>IP16 4DJ</t>
  </si>
  <si>
    <t>Nicki Weller</t>
  </si>
  <si>
    <t>07545 576091</t>
  </si>
  <si>
    <t xml:space="preserve">nicki.weller17@gmail.com;trudy.sharman@sky.com;hayleyconstance@btinternet.com;markconstance@btinternet.com
</t>
  </si>
  <si>
    <t>Orange / Black</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</si>
  <si>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</si>
  <si>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</si>
  <si>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</si>
  <si>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</si>
  <si>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</si>
  <si>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</si>
  <si>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</si>
  <si>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</si>
  <si>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</si>
  <si>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</si>
  <si>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</si>
  <si>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</si>
  <si>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</si>
  <si>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</si>
  <si>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</si>
  <si>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</si>
  <si>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</si>
  <si>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</si>
  <si>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</si>
  <si>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</si>
  <si>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</si>
  <si>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</si>
  <si>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</si>
  <si>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</si>
  <si>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</si>
  <si>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</si>
  <si>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</si>
  <si>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</si>
  <si>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</si>
  <si>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</si>
  <si>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</si>
  <si>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</si>
  <si>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</si>
  <si>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ministryofair@gmail.com;minofair@gmail.com;Terry@Ministryofair.com;jordan@ministryofair.com</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</si>
  <si>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</si>
  <si>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</si>
  <si>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</si>
  <si>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</si>
  <si>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</si>
  <si>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</si>
  <si>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</si>
  <si>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</si>
  <si>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</si>
  <si>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</si>
  <si>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</si>
  <si>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</si>
  <si>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</si>
  <si>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zoe@recoiltrampolineclub.org; lex@recoiltrampolineclub.org</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</si>
  <si>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</si>
  <si>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</si>
  <si>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</si>
  <si>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</si>
  <si>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</si>
  <si>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</si>
  <si>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</si>
  <si>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</si>
  <si>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</si>
  <si>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</si>
  <si>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</si>
  <si>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</si>
  <si>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</si>
  <si>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</si>
  <si>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</si>
  <si>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</si>
  <si>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Salto Gymnastics Club</t>
  </si>
  <si>
    <t>98 Camford Way
Luton
Bedfordshire</t>
  </si>
  <si>
    <t>LU3 3AN</t>
  </si>
  <si>
    <t>Claire/Amanda</t>
  </si>
  <si>
    <t>01582 495953</t>
  </si>
  <si>
    <t>amanda@saltogym.org; rhea.e.biswell@gmail.com</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</si>
  <si>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</si>
  <si>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</si>
  <si>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</si>
  <si>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</si>
  <si>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</si>
  <si>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</si>
  <si>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</si>
  <si>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</si>
  <si>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</si>
  <si>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</si>
  <si>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</si>
  <si>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</si>
  <si>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</si>
  <si>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</si>
  <si>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</si>
  <si>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</si>
  <si>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</si>
  <si>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</si>
  <si>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</si>
  <si>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</si>
  <si>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</si>
  <si>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</si>
  <si>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</si>
  <si>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</si>
  <si>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</si>
  <si>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</si>
  <si>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</si>
  <si>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</si>
  <si>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</si>
  <si>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</si>
  <si>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</si>
  <si>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</si>
  <si>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</si>
  <si>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</si>
  <si>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</si>
  <si>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</si>
  <si>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</si>
  <si>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</si>
  <si>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</si>
  <si>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</si>
  <si>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</si>
  <si>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</si>
  <si>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</si>
  <si>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</si>
  <si>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</si>
  <si>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</si>
  <si>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</si>
  <si>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</si>
  <si>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</si>
  <si>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</si>
  <si>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</si>
  <si>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</si>
  <si>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</si>
  <si>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</si>
  <si>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</si>
  <si>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youremail1@domain.com;youremail2@domain.com</t>
  </si>
  <si>
    <t>Your colours</t>
  </si>
  <si>
    <r>
      <t xml:space="preserve">Enter those doing TRA </t>
    </r>
    <r>
      <rPr>
        <b/>
        <sz val="12"/>
        <color rgb="FFFF0000"/>
        <rFont val="Calibri"/>
        <family val="2"/>
        <scheme val="minor"/>
      </rPr>
      <t>&amp;</t>
    </r>
    <r>
      <rPr>
        <b/>
        <sz val="12"/>
        <rFont val="Calibri"/>
        <family val="2"/>
        <charset val="161"/>
        <scheme val="minor"/>
      </rPr>
      <t xml:space="preserve"> DMT</t>
    </r>
  </si>
  <si>
    <t>=</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</si>
  <si>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</si>
  <si>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t>3.    Be registered with Eastern Region</t>
  </si>
  <si>
    <t>4.    be affiliated with the Eastern Region (ECGA fee of £2.50 paid for every eligible club member - not just those competing).    This payment is due on the 1st October annually.</t>
  </si>
  <si>
    <t>Marshall</t>
  </si>
  <si>
    <t>Harlow Leisure Zone, Second Ave, Harlow CM20 3DT</t>
  </si>
  <si>
    <t>22nd January 2023</t>
  </si>
  <si>
    <r>
      <t xml:space="preserve">2023 EASTERN REGION Club and Regional GradesTrampoline &amp; DMT Qualifier
Sunday 22nd January 2023
</t>
    </r>
    <r>
      <rPr>
        <b/>
        <sz val="14"/>
        <rFont val="Arial"/>
        <family val="2"/>
      </rPr>
      <t xml:space="preserve">CLOSING DATE: </t>
    </r>
    <r>
      <rPr>
        <b/>
        <sz val="14"/>
        <color rgb="FFFF0000"/>
        <rFont val="Arial"/>
        <family val="2"/>
      </rPr>
      <t>Wednesday 4th January 2023</t>
    </r>
    <r>
      <rPr>
        <b/>
        <sz val="10"/>
        <rFont val="Arial"/>
        <family val="2"/>
      </rPr>
      <t xml:space="preserve">
ENTRY FEE: £15.00 per individual, no cost for teams.  (£20 if doing both TRA and DMT)
VENUE: Harlow Leisure Zone, Second Ave, Harlow CM20 3DT
TIME: tbd on programme
COMPETITION WELFARE OFFICERS : (will be confirmed on the Officials form when sent out but the usual suspects are :-) 
Karly Good (07711 903611)
Dave Kingaby (07712 877310)
Competition Code of Conduct : http://trampoline-east.org/competitions/code-of-conduct</t>
    </r>
  </si>
  <si>
    <r>
      <rPr>
        <b/>
        <u/>
        <sz val="10"/>
        <rFont val="Arial"/>
        <family val="2"/>
      </rPr>
      <t xml:space="preserve">Contacts
</t>
    </r>
    <r>
      <rPr>
        <sz val="10"/>
        <rFont val="Arial"/>
        <family val="2"/>
      </rPr>
      <t xml:space="preserve">Any queries please contact the below :-
Officials &amp; R&amp;C - Mark Pennell - markp@trampoline-east.org
Disabilities - TBD
Anything else -  competitions@trampoline-east.org
</t>
    </r>
  </si>
  <si>
    <r>
      <rPr>
        <b/>
        <sz val="10"/>
        <rFont val="Arial"/>
        <family val="2"/>
      </rPr>
      <t xml:space="preserve">Grades and Age Groups (** NO FINALS **):
THESE ARE THE NEW 2023 GRADES AND AGES ARE BASED ON DECEMBER 31ST 2023
</t>
    </r>
    <r>
      <rPr>
        <sz val="10"/>
        <rFont val="Arial"/>
        <family val="2"/>
      </rPr>
      <t xml:space="preserve">
Trampoline
CLB 1-3 = 7-8, 9-10, 11-12, 13-14, 15+
REGIONAL 1 = 7-8, 9-10, 11-12, 13-17, 18+.      
REGIONAL 2 = 7-8, 9-10, 11-12, 13-14, 15+
REGIONAL 3 = 9-10, 11-12, 13-14, 15+
REGIONAL 4 = 10,11-12. 13-14, 15-16, 17+
TPD (Trampoline for Persons with Disability)
CLB 1-2 = 9-14, 15+ CAT 1 and CAT 2 Male and Female
REGIONAL 1-2 = 9-14, 15+ CAT 1 and CAT 2 Male and Female
Note that BG Disability forms need to be forwarded to the disabiliites contact in the contacts section below. 
DMT
CLB 1 = 7-8, 9-10, 11-12, 13+                 CLB 2 = 9-10, 11-12, 13-14. 15+
REGIONAL 1 =  9-12, 13+                       REGIONAL 2 = 9-10, 11-12, 13+
REGIONAL 3 = 13-14, 15-16, 17+
REGIONAL 4 = 9-10, 11-12, 13-14, 15+
DPD (DMT for Persons with Disability)
CLB 1-2 = 9-14, 15+ CAT 1 and CAT 2 Male and Female
REGIONAL 1-2 = 9-14, 15+ CAT 1 and CAT 2 Male and Female
Groups may be merged if fewer than 4 gymnasts in order to provide a suitable group for competition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</si>
</sst>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809]General"/>
  </numFmts>
  <fonts count="65">
    <font>
      <sz val="10"/>
      <name val="Arial"/>
    </font>
    <font>
      <sz val="10"/>
      <name val="Arial"/>
      <family val="2"/>
      <charset val="161"/>
    </font>
    <font>
      <b/>
      <sz val="10"/>
      <name val="Arial"/>
      <family val="2"/>
    </font>
    <font>
      <sz val="8"/>
      <name val="Arial"/>
      <family val="2"/>
    </font>
    <font>
      <b/>
      <sz val="10"/>
      <name val="Tahoma"/>
      <family val="2"/>
    </font>
    <font>
      <sz val="10"/>
      <name val="Arial"/>
      <family val="2"/>
    </font>
    <font>
      <b/>
      <sz val="14"/>
      <color indexed="62"/>
      <name val="Tahoma"/>
      <family val="2"/>
    </font>
    <font>
      <b/>
      <sz val="14"/>
      <color indexed="62"/>
      <name val="Arial"/>
      <family val="2"/>
    </font>
    <font>
      <sz val="14"/>
      <color indexed="62"/>
      <name val="Arial"/>
      <family val="2"/>
    </font>
    <font>
      <sz val="8"/>
      <color indexed="81"/>
      <name val="Tahoma"/>
      <family val="2"/>
    </font>
    <font>
      <b/>
      <sz val="8"/>
      <color indexed="81"/>
      <name val="Tahoma"/>
      <family val="2"/>
    </font>
    <font>
      <b/>
      <sz val="8"/>
      <color indexed="18"/>
      <name val="Tahoma"/>
      <family val="2"/>
    </font>
    <font>
      <b/>
      <sz val="10"/>
      <color indexed="81"/>
      <name val="Tahoma"/>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6"/>
      <name val="Arial"/>
      <family val="2"/>
      <charset val="161"/>
    </font>
    <font>
      <b/>
      <sz val="10"/>
      <color indexed="9"/>
      <name val="Calibri"/>
      <family val="2"/>
      <charset val="161"/>
      <scheme val="minor"/>
    </font>
    <font>
      <b/>
      <sz val="14"/>
      <color indexed="53"/>
      <name val="Calibri"/>
      <family val="2"/>
      <charset val="161"/>
      <scheme val="minor"/>
    </font>
    <font>
      <sz val="10"/>
      <name val="Calibri"/>
      <family val="2"/>
      <charset val="161"/>
      <scheme val="minor"/>
    </font>
    <font>
      <sz val="10"/>
      <color theme="0" tint="-4.9989318521683403E-2"/>
      <name val="Calibri"/>
      <family val="2"/>
      <charset val="161"/>
      <scheme val="minor"/>
    </font>
    <font>
      <i/>
      <sz val="8"/>
      <name val="Calibri"/>
      <family val="2"/>
      <charset val="161"/>
      <scheme val="minor"/>
    </font>
    <font>
      <b/>
      <sz val="18"/>
      <color theme="4" tint="-0.499984740745262"/>
      <name val="Calibri"/>
      <family val="2"/>
      <charset val="161"/>
      <scheme val="minor"/>
    </font>
    <font>
      <b/>
      <sz val="18"/>
      <color indexed="18"/>
      <name val="Calibri"/>
      <family val="2"/>
      <charset val="161"/>
      <scheme val="minor"/>
    </font>
    <font>
      <sz val="10"/>
      <color indexed="9"/>
      <name val="Calibri"/>
      <family val="2"/>
      <charset val="161"/>
      <scheme val="minor"/>
    </font>
    <font>
      <b/>
      <sz val="14"/>
      <color indexed="18"/>
      <name val="Calibri"/>
      <family val="2"/>
      <charset val="161"/>
      <scheme val="minor"/>
    </font>
    <font>
      <b/>
      <sz val="12"/>
      <name val="Calibri"/>
      <family val="2"/>
      <charset val="161"/>
      <scheme val="minor"/>
    </font>
    <font>
      <b/>
      <sz val="12"/>
      <color theme="9" tint="-0.249977111117893"/>
      <name val="Calibri"/>
      <family val="2"/>
      <charset val="161"/>
      <scheme val="minor"/>
    </font>
    <font>
      <b/>
      <sz val="12"/>
      <color indexed="12"/>
      <name val="Calibri"/>
      <family val="2"/>
      <charset val="161"/>
      <scheme val="minor"/>
    </font>
    <font>
      <b/>
      <sz val="11"/>
      <color theme="9" tint="-0.249977111117893"/>
      <name val="Calibri"/>
      <family val="2"/>
      <charset val="161"/>
      <scheme val="minor"/>
    </font>
    <font>
      <b/>
      <sz val="10"/>
      <name val="Calibri"/>
      <family val="2"/>
      <charset val="161"/>
      <scheme val="minor"/>
    </font>
    <font>
      <b/>
      <sz val="10"/>
      <color indexed="18"/>
      <name val="Calibri"/>
      <family val="2"/>
      <charset val="161"/>
      <scheme val="minor"/>
    </font>
    <font>
      <b/>
      <sz val="9"/>
      <color theme="9" tint="-0.249977111117893"/>
      <name val="Calibri"/>
      <family val="2"/>
      <charset val="161"/>
      <scheme val="minor"/>
    </font>
    <font>
      <b/>
      <sz val="12"/>
      <color theme="4" tint="-0.499984740745262"/>
      <name val="Calibri"/>
      <family val="2"/>
      <charset val="161"/>
      <scheme val="minor"/>
    </font>
    <font>
      <b/>
      <sz val="12"/>
      <color indexed="30"/>
      <name val="Calibri"/>
      <family val="2"/>
      <charset val="161"/>
      <scheme val="minor"/>
    </font>
    <font>
      <b/>
      <sz val="12"/>
      <color indexed="18"/>
      <name val="Calibri"/>
      <family val="2"/>
      <charset val="161"/>
      <scheme val="minor"/>
    </font>
    <font>
      <b/>
      <i/>
      <sz val="12"/>
      <color theme="5" tint="0.59999389629810485"/>
      <name val="Calibri"/>
      <family val="2"/>
      <charset val="161"/>
      <scheme val="minor"/>
    </font>
    <font>
      <b/>
      <i/>
      <sz val="12"/>
      <color theme="6" tint="0.79998168889431442"/>
      <name val="Calibri"/>
      <family val="2"/>
      <charset val="161"/>
      <scheme val="minor"/>
    </font>
    <font>
      <b/>
      <sz val="18"/>
      <color rgb="FFFF0000"/>
      <name val="Calibri"/>
      <family val="2"/>
      <charset val="161"/>
      <scheme val="minor"/>
    </font>
    <font>
      <b/>
      <i/>
      <sz val="12"/>
      <color rgb="FFDE9AD6"/>
      <name val="Calibri"/>
      <family val="2"/>
      <charset val="161"/>
      <scheme val="minor"/>
    </font>
    <font>
      <sz val="16"/>
      <name val="Calibri"/>
      <family val="2"/>
      <charset val="161"/>
      <scheme val="minor"/>
    </font>
    <font>
      <b/>
      <sz val="12"/>
      <color indexed="10"/>
      <name val="Calibri"/>
      <family val="2"/>
      <charset val="161"/>
      <scheme val="minor"/>
    </font>
    <font>
      <b/>
      <sz val="10"/>
      <color indexed="12"/>
      <name val="Calibri"/>
      <family val="2"/>
      <charset val="161"/>
      <scheme val="minor"/>
    </font>
    <font>
      <b/>
      <i/>
      <sz val="10"/>
      <name val="Calibri"/>
      <family val="2"/>
      <charset val="161"/>
      <scheme val="minor"/>
    </font>
    <font>
      <sz val="12"/>
      <name val="Calibri"/>
      <family val="2"/>
      <charset val="161"/>
      <scheme val="minor"/>
    </font>
    <font>
      <b/>
      <sz val="16"/>
      <color theme="0"/>
      <name val="Calibri"/>
      <family val="2"/>
      <charset val="161"/>
      <scheme val="minor"/>
    </font>
    <font>
      <sz val="7"/>
      <name val="Calibri"/>
      <family val="2"/>
      <charset val="161"/>
      <scheme val="minor"/>
    </font>
    <font>
      <b/>
      <sz val="20"/>
      <color theme="0"/>
      <name val="Calibri"/>
      <family val="2"/>
      <charset val="161"/>
      <scheme val="minor"/>
    </font>
    <font>
      <b/>
      <sz val="12"/>
      <color theme="0"/>
      <name val="Calibri"/>
      <family val="2"/>
      <charset val="161"/>
      <scheme val="minor"/>
    </font>
    <font>
      <i/>
      <sz val="12"/>
      <name val="Calibri"/>
      <family val="2"/>
      <charset val="161"/>
      <scheme val="minor"/>
    </font>
    <font>
      <i/>
      <sz val="10"/>
      <name val="Calibri"/>
      <family val="2"/>
      <charset val="161"/>
      <scheme val="minor"/>
    </font>
    <font>
      <sz val="10"/>
      <color rgb="FFE5786D"/>
      <name val="Arial"/>
      <family val="2"/>
    </font>
    <font>
      <sz val="10"/>
      <color rgb="FFFF0000"/>
      <name val="Arial"/>
      <family val="2"/>
    </font>
    <font>
      <sz val="8"/>
      <name val="Arial"/>
      <family val="2"/>
    </font>
    <font>
      <b/>
      <sz val="14"/>
      <name val="Arial"/>
      <family val="2"/>
    </font>
    <font>
      <b/>
      <sz val="14"/>
      <color rgb="FFFF0000"/>
      <name val="Arial"/>
      <family val="2"/>
    </font>
    <font>
      <sz val="11"/>
      <color rgb="FFFF0000"/>
      <name val="Arial"/>
      <family val="2"/>
    </font>
    <font>
      <b/>
      <sz val="11"/>
      <color rgb="FFFF0000"/>
      <name val="Arial"/>
      <family val="2"/>
    </font>
    <font>
      <b/>
      <i/>
      <sz val="10"/>
      <name val="Arial"/>
      <family val="2"/>
    </font>
    <font>
      <b/>
      <sz val="10"/>
      <color rgb="FFFF0000"/>
      <name val="Arial"/>
      <family val="2"/>
    </font>
    <font>
      <b/>
      <u/>
      <sz val="10"/>
      <name val="Arial"/>
      <family val="2"/>
    </font>
    <font>
      <u/>
      <sz val="10"/>
      <color theme="10"/>
      <name val="Arial"/>
      <family val="2"/>
    </font>
    <font>
      <sz val="10"/>
      <name val="Tahoma"/>
      <family val="2"/>
    </font>
    <font>
      <b/>
      <sz val="12"/>
      <color rgb="FFFF0000"/>
      <name val="Calibri"/>
      <family val="2"/>
      <scheme val="minor"/>
    </font>
  </fonts>
  <fills count="22">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
      <patternFill patternType="solid">
        <fgColor rgb="FFE27878"/>
        <bgColor indexed="64"/>
      </patternFill>
    </fill>
  </fills>
  <borders count="2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xf numFmtId="166" fontId="16" fillId="0" borderId="0" applyBorder="0" applyProtection="0"/>
    <xf numFmtId="0" fontId="5" fillId="0" borderId="0"/>
    <xf numFmtId="0" fontId="62" fillId="0" borderId="0" applyNumberFormat="0" applyFill="0" applyBorder="0" applyAlignment="0" applyProtection="0"/>
  </cellStyleXfs>
  <cellXfs count="316">
    <xf numFmtId="0" fontId="0" fillId="0" borderId="0" xfId="0"/>
    <xf numFmtId="0" fontId="0" fillId="0" borderId="0" xfId="0" applyAlignment="1">
      <alignment horizontal="center"/>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7" fillId="3" borderId="3" xfId="0" applyFont="1" applyFill="1" applyBorder="1" applyAlignment="1">
      <alignment horizontal="left" vertical="top"/>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4" fillId="0" borderId="0" xfId="0" applyFont="1" applyFill="1" applyBorder="1" applyAlignment="1" applyProtection="1">
      <alignment horizontal="center" wrapText="1"/>
    </xf>
    <xf numFmtId="0" fontId="6" fillId="3" borderId="3" xfId="0" applyFont="1" applyFill="1" applyBorder="1" applyAlignment="1">
      <alignment vertical="top" wrapText="1"/>
    </xf>
    <xf numFmtId="0" fontId="8" fillId="0" borderId="3" xfId="0" applyFont="1" applyBorder="1" applyAlignment="1">
      <alignment vertical="top"/>
    </xf>
    <xf numFmtId="0" fontId="5" fillId="4" borderId="0" xfId="0" applyFont="1" applyFill="1" applyAlignment="1" applyProtection="1">
      <alignment horizontal="center"/>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5"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5" fillId="14" borderId="0" xfId="0" applyNumberFormat="1" applyFont="1" applyFill="1" applyBorder="1" applyAlignment="1" applyProtection="1">
      <alignment horizontal="center" vertical="top"/>
    </xf>
    <xf numFmtId="49" fontId="5" fillId="15" borderId="0" xfId="0" applyNumberFormat="1" applyFont="1" applyFill="1" applyBorder="1" applyAlignment="1" applyProtection="1">
      <alignment horizontal="center" vertical="top"/>
    </xf>
    <xf numFmtId="0" fontId="5" fillId="0" borderId="0" xfId="0" applyFont="1" applyAlignment="1">
      <alignment horizontal="center" wrapText="1"/>
    </xf>
    <xf numFmtId="0" fontId="13"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 fillId="0" borderId="0" xfId="0" applyFont="1"/>
    <xf numFmtId="0" fontId="1" fillId="0" borderId="0" xfId="0" applyFont="1" applyAlignment="1">
      <alignment wrapText="1"/>
    </xf>
    <xf numFmtId="49" fontId="5" fillId="14" borderId="0" xfId="0" applyNumberFormat="1" applyFont="1" applyFill="1" applyBorder="1" applyAlignment="1" applyProtection="1">
      <alignment horizontal="center" vertical="top"/>
    </xf>
    <xf numFmtId="49" fontId="1" fillId="0" borderId="0" xfId="0" applyNumberFormat="1" applyFont="1" applyFill="1" applyBorder="1" applyAlignment="1" applyProtection="1">
      <alignment horizontal="center" vertical="top"/>
    </xf>
    <xf numFmtId="0" fontId="18" fillId="0" borderId="0" xfId="0" applyFont="1" applyAlignment="1" applyProtection="1">
      <alignment horizontal="center"/>
      <protection hidden="1"/>
    </xf>
    <xf numFmtId="0" fontId="19" fillId="0" borderId="0" xfId="0" applyFont="1" applyBorder="1" applyAlignment="1" applyProtection="1">
      <alignment vertical="center"/>
    </xf>
    <xf numFmtId="0" fontId="20" fillId="0" borderId="0" xfId="0" applyFont="1" applyProtection="1">
      <protection locked="0"/>
    </xf>
    <xf numFmtId="0" fontId="21" fillId="0" borderId="0" xfId="0" applyFont="1" applyAlignment="1" applyProtection="1">
      <alignment horizontal="center" vertical="center"/>
    </xf>
    <xf numFmtId="0" fontId="20" fillId="0" borderId="0" xfId="0" applyFont="1" applyAlignment="1" applyProtection="1">
      <alignment horizontal="center"/>
      <protection locked="0"/>
    </xf>
    <xf numFmtId="0" fontId="20" fillId="0" borderId="0" xfId="0" applyFont="1" applyFill="1" applyAlignment="1" applyProtection="1">
      <alignment horizontal="right"/>
      <protection locked="0"/>
    </xf>
    <xf numFmtId="1" fontId="20" fillId="0" borderId="0" xfId="0" applyNumberFormat="1" applyFont="1" applyAlignment="1" applyProtection="1">
      <alignment horizontal="center"/>
      <protection hidden="1"/>
    </xf>
    <xf numFmtId="0" fontId="20" fillId="0" borderId="0" xfId="0" applyFont="1" applyAlignment="1" applyProtection="1">
      <alignment horizontal="center"/>
      <protection hidden="1"/>
    </xf>
    <xf numFmtId="0" fontId="20" fillId="0" borderId="0" xfId="0" applyFont="1" applyProtection="1">
      <protection hidden="1"/>
    </xf>
    <xf numFmtId="0" fontId="24" fillId="0" borderId="0" xfId="0" applyFont="1" applyFill="1" applyAlignment="1" applyProtection="1">
      <alignment horizontal="center"/>
    </xf>
    <xf numFmtId="0" fontId="25" fillId="0" borderId="0" xfId="0" applyFont="1" applyAlignment="1" applyProtection="1">
      <alignment horizontal="center"/>
    </xf>
    <xf numFmtId="1" fontId="26" fillId="0" borderId="1" xfId="0" applyNumberFormat="1" applyFont="1" applyBorder="1" applyAlignment="1" applyProtection="1">
      <alignment horizontal="left" vertical="center"/>
      <protection locked="0"/>
    </xf>
    <xf numFmtId="0" fontId="26"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top" wrapText="1"/>
      <protection locked="0"/>
    </xf>
    <xf numFmtId="1" fontId="31" fillId="0" borderId="0" xfId="0" applyNumberFormat="1" applyFont="1" applyAlignment="1" applyProtection="1">
      <alignment horizontal="center"/>
      <protection hidden="1"/>
    </xf>
    <xf numFmtId="0" fontId="32" fillId="0" borderId="0" xfId="0" applyFont="1" applyFill="1" applyBorder="1" applyAlignment="1" applyProtection="1">
      <alignment horizontal="center" vertical="top" wrapText="1"/>
    </xf>
    <xf numFmtId="0" fontId="27" fillId="0" borderId="1" xfId="0" applyFont="1" applyBorder="1" applyAlignment="1" applyProtection="1">
      <alignment horizontal="center" vertical="top" wrapText="1"/>
      <protection locked="0"/>
    </xf>
    <xf numFmtId="0" fontId="27" fillId="0" borderId="2" xfId="0" applyFont="1" applyBorder="1" applyAlignment="1" applyProtection="1">
      <alignment vertical="top" wrapText="1"/>
      <protection locked="0"/>
    </xf>
    <xf numFmtId="0" fontId="27" fillId="0" borderId="1" xfId="0" applyFont="1" applyBorder="1" applyAlignment="1" applyProtection="1">
      <alignment vertical="top" wrapText="1"/>
      <protection locked="0"/>
    </xf>
    <xf numFmtId="0" fontId="27" fillId="0" borderId="2" xfId="0" applyFont="1" applyBorder="1" applyAlignment="1" applyProtection="1">
      <alignment horizontal="center" vertical="top" wrapText="1"/>
      <protection locked="0"/>
    </xf>
    <xf numFmtId="0" fontId="27" fillId="0" borderId="0" xfId="0" applyFont="1" applyBorder="1" applyAlignment="1" applyProtection="1">
      <alignment horizontal="center" vertical="top" wrapText="1"/>
      <protection locked="0"/>
    </xf>
    <xf numFmtId="0" fontId="27" fillId="0" borderId="0" xfId="0" applyFont="1" applyBorder="1" applyAlignment="1" applyProtection="1">
      <alignment vertical="top" wrapText="1"/>
      <protection locked="0"/>
    </xf>
    <xf numFmtId="1" fontId="27" fillId="0" borderId="0" xfId="0" applyNumberFormat="1" applyFont="1" applyBorder="1" applyAlignment="1" applyProtection="1">
      <alignment horizontal="right" vertical="top" wrapText="1"/>
      <protection locked="0"/>
    </xf>
    <xf numFmtId="0" fontId="27" fillId="0" borderId="0" xfId="0" applyFont="1" applyFill="1" applyBorder="1" applyAlignment="1" applyProtection="1">
      <alignment horizontal="right" vertical="top" wrapText="1"/>
      <protection locked="0"/>
    </xf>
    <xf numFmtId="1" fontId="20" fillId="0" borderId="0" xfId="0" applyNumberFormat="1" applyFont="1" applyFill="1" applyBorder="1" applyAlignment="1" applyProtection="1">
      <alignment horizontal="center"/>
      <protection hidden="1"/>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1" fontId="31" fillId="0" borderId="0" xfId="0" applyNumberFormat="1" applyFont="1" applyFill="1" applyAlignment="1" applyProtection="1">
      <alignment horizontal="center"/>
      <protection hidden="1"/>
    </xf>
    <xf numFmtId="0" fontId="31" fillId="0" borderId="0" xfId="0" applyFont="1" applyFill="1" applyProtection="1">
      <protection hidden="1"/>
    </xf>
    <xf numFmtId="0" fontId="27" fillId="0" borderId="5" xfId="0" applyFont="1" applyBorder="1" applyAlignment="1" applyProtection="1">
      <alignment horizontal="center" vertical="top" wrapText="1"/>
    </xf>
    <xf numFmtId="0" fontId="27" fillId="0" borderId="8" xfId="0" applyFont="1" applyBorder="1" applyAlignment="1" applyProtection="1">
      <alignment horizontal="center" vertical="top" wrapText="1"/>
      <protection locked="0"/>
    </xf>
    <xf numFmtId="0" fontId="35" fillId="0" borderId="9" xfId="0" applyFont="1" applyBorder="1" applyAlignment="1" applyProtection="1">
      <alignment vertical="top" wrapText="1"/>
      <protection locked="0"/>
    </xf>
    <xf numFmtId="0" fontId="35" fillId="0" borderId="10" xfId="0" applyFont="1" applyBorder="1" applyAlignment="1" applyProtection="1">
      <alignment vertical="top" wrapText="1"/>
      <protection locked="0"/>
    </xf>
    <xf numFmtId="1" fontId="35" fillId="0" borderId="10" xfId="0" applyNumberFormat="1" applyFont="1" applyBorder="1" applyAlignment="1" applyProtection="1">
      <alignment horizontal="center" vertical="top" wrapText="1"/>
      <protection locked="0"/>
    </xf>
    <xf numFmtId="0" fontId="35" fillId="0" borderId="10" xfId="0" applyFont="1" applyBorder="1" applyAlignment="1" applyProtection="1">
      <alignment horizontal="center" vertical="top" wrapText="1"/>
      <protection locked="0"/>
    </xf>
    <xf numFmtId="1" fontId="35" fillId="0" borderId="5" xfId="0" applyNumberFormat="1" applyFont="1" applyBorder="1" applyAlignment="1" applyProtection="1">
      <alignment horizontal="center" vertical="top"/>
      <protection locked="0"/>
    </xf>
    <xf numFmtId="0" fontId="35" fillId="0" borderId="4" xfId="0" applyFont="1" applyBorder="1" applyAlignment="1" applyProtection="1">
      <alignment horizontal="center" vertical="top"/>
    </xf>
    <xf numFmtId="0" fontId="35" fillId="13" borderId="4" xfId="0" applyFont="1" applyFill="1" applyBorder="1" applyAlignment="1" applyProtection="1">
      <alignment horizontal="center" vertical="top"/>
      <protection locked="0"/>
    </xf>
    <xf numFmtId="0" fontId="36" fillId="0" borderId="0" xfId="0" applyFont="1" applyFill="1" applyBorder="1" applyAlignment="1" applyProtection="1">
      <alignment horizontal="right" vertical="top"/>
      <protection locked="0"/>
    </xf>
    <xf numFmtId="1" fontId="20" fillId="0" borderId="0" xfId="0" applyNumberFormat="1" applyFont="1" applyFill="1" applyAlignment="1" applyProtection="1">
      <alignment horizontal="center"/>
      <protection hidden="1"/>
    </xf>
    <xf numFmtId="0" fontId="20" fillId="0" borderId="4" xfId="0" applyFont="1" applyFill="1" applyBorder="1" applyAlignment="1" applyProtection="1">
      <alignment horizontal="center"/>
      <protection locked="0"/>
    </xf>
    <xf numFmtId="0" fontId="20" fillId="0" borderId="0" xfId="0" applyFont="1" applyFill="1" applyAlignment="1" applyProtection="1">
      <alignment horizontal="right"/>
      <protection hidden="1"/>
    </xf>
    <xf numFmtId="0" fontId="35" fillId="0" borderId="11" xfId="0" applyFont="1" applyBorder="1" applyAlignment="1" applyProtection="1">
      <alignment vertical="top" wrapText="1"/>
      <protection locked="0"/>
    </xf>
    <xf numFmtId="0" fontId="27" fillId="20" borderId="9" xfId="0" applyFont="1" applyFill="1" applyBorder="1" applyAlignment="1" applyProtection="1">
      <alignment horizontal="right" vertical="top" wrapText="1"/>
    </xf>
    <xf numFmtId="0" fontId="36" fillId="0" borderId="0" xfId="0" applyFont="1" applyFill="1" applyBorder="1" applyAlignment="1" applyProtection="1">
      <alignment horizontal="right" vertical="top" wrapText="1"/>
      <protection locked="0"/>
    </xf>
    <xf numFmtId="0" fontId="37" fillId="20" borderId="4"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top" wrapText="1"/>
    </xf>
    <xf numFmtId="0" fontId="27" fillId="0" borderId="6" xfId="0" applyFont="1" applyBorder="1" applyAlignment="1" applyProtection="1">
      <alignment horizontal="center" vertical="top" wrapText="1"/>
    </xf>
    <xf numFmtId="0" fontId="27" fillId="0" borderId="14" xfId="0" applyFont="1" applyBorder="1" applyAlignment="1" applyProtection="1">
      <alignment horizontal="center" vertical="top" wrapText="1"/>
      <protection locked="0"/>
    </xf>
    <xf numFmtId="0" fontId="35" fillId="0" borderId="12" xfId="0" applyFont="1" applyBorder="1" applyAlignment="1" applyProtection="1">
      <alignment vertical="top" wrapText="1"/>
      <protection locked="0"/>
    </xf>
    <xf numFmtId="0" fontId="35" fillId="13" borderId="11" xfId="0" applyFont="1" applyFill="1" applyBorder="1" applyAlignment="1" applyProtection="1">
      <alignment horizontal="center" vertical="top"/>
      <protection locked="0"/>
    </xf>
    <xf numFmtId="0" fontId="27" fillId="0" borderId="4" xfId="0" applyFont="1" applyBorder="1" applyAlignment="1" applyProtection="1">
      <alignment horizontal="center" vertical="top" wrapText="1"/>
    </xf>
    <xf numFmtId="0" fontId="27" fillId="0" borderId="9" xfId="0" applyFont="1" applyBorder="1" applyAlignment="1" applyProtection="1">
      <alignment horizontal="center" vertical="top" wrapText="1"/>
      <protection locked="0"/>
    </xf>
    <xf numFmtId="0" fontId="35" fillId="13" borderId="11" xfId="0" applyFont="1" applyFill="1" applyBorder="1" applyAlignment="1" applyProtection="1">
      <alignment horizontal="center" vertical="top" wrapText="1"/>
      <protection locked="0"/>
    </xf>
    <xf numFmtId="0" fontId="27" fillId="0" borderId="4" xfId="0" applyFont="1" applyBorder="1" applyAlignment="1" applyProtection="1">
      <alignment horizontal="center" vertical="top" wrapText="1"/>
      <protection locked="0"/>
    </xf>
    <xf numFmtId="0" fontId="27" fillId="0" borderId="5" xfId="0" applyFont="1" applyBorder="1" applyAlignment="1" applyProtection="1">
      <alignment horizontal="center" vertical="top" wrapText="1"/>
      <protection locked="0"/>
    </xf>
    <xf numFmtId="0" fontId="27" fillId="0" borderId="6" xfId="0" applyFont="1" applyBorder="1" applyAlignment="1" applyProtection="1">
      <alignment horizontal="center" vertical="top" wrapText="1"/>
      <protection locked="0"/>
    </xf>
    <xf numFmtId="0" fontId="35" fillId="0" borderId="2" xfId="0" applyFont="1" applyBorder="1" applyAlignment="1" applyProtection="1">
      <alignment vertical="top" wrapText="1"/>
      <protection locked="0"/>
    </xf>
    <xf numFmtId="0" fontId="35" fillId="0" borderId="13" xfId="0" applyFont="1" applyBorder="1" applyAlignment="1" applyProtection="1">
      <alignment vertical="top" wrapText="1"/>
      <protection locked="0"/>
    </xf>
    <xf numFmtId="0" fontId="20" fillId="0" borderId="0" xfId="0" applyFont="1" applyAlignment="1" applyProtection="1">
      <alignment horizontal="right"/>
      <protection locked="0"/>
    </xf>
    <xf numFmtId="0" fontId="39" fillId="0" borderId="0" xfId="0" applyFont="1" applyAlignment="1" applyProtection="1">
      <alignment horizontal="center" vertical="center"/>
    </xf>
    <xf numFmtId="0" fontId="40" fillId="20" borderId="4" xfId="0" applyFont="1" applyFill="1" applyBorder="1" applyAlignment="1" applyProtection="1">
      <alignment horizontal="center" vertical="center" wrapText="1"/>
      <protection locked="0"/>
    </xf>
    <xf numFmtId="0" fontId="27" fillId="0" borderId="7"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vertical="top"/>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9" fillId="0" borderId="0" xfId="0" applyFont="1" applyBorder="1" applyAlignment="1">
      <alignment vertical="top" wrapText="1"/>
    </xf>
    <xf numFmtId="0" fontId="43" fillId="0" borderId="0" xfId="0" applyFont="1" applyBorder="1" applyAlignment="1">
      <alignment vertical="top" wrapText="1"/>
    </xf>
    <xf numFmtId="0" fontId="29" fillId="0" borderId="0" xfId="0" applyFont="1" applyBorder="1" applyAlignment="1">
      <alignment horizontal="left" vertical="top" wrapText="1"/>
    </xf>
    <xf numFmtId="1" fontId="27" fillId="4" borderId="16" xfId="0" applyNumberFormat="1" applyFont="1" applyFill="1" applyBorder="1" applyAlignment="1" applyProtection="1">
      <alignment horizontal="center" vertical="top"/>
    </xf>
    <xf numFmtId="1" fontId="27" fillId="0" borderId="15" xfId="0" applyNumberFormat="1" applyFont="1" applyFill="1" applyBorder="1" applyAlignment="1" applyProtection="1">
      <alignment horizontal="center" vertical="top"/>
    </xf>
    <xf numFmtId="164" fontId="27" fillId="0" borderId="15" xfId="0" applyNumberFormat="1" applyFont="1" applyFill="1" applyBorder="1" applyAlignment="1" applyProtection="1">
      <alignment horizontal="center" vertical="top"/>
    </xf>
    <xf numFmtId="0" fontId="27" fillId="0" borderId="15" xfId="0" applyFont="1" applyBorder="1" applyAlignment="1">
      <alignment horizontal="justify" vertical="top"/>
    </xf>
    <xf numFmtId="164" fontId="27" fillId="4" borderId="17" xfId="0" applyNumberFormat="1" applyFont="1" applyFill="1" applyBorder="1" applyAlignment="1">
      <alignment horizontal="center" vertical="top"/>
    </xf>
    <xf numFmtId="1" fontId="27" fillId="4" borderId="18" xfId="0" applyNumberFormat="1" applyFont="1" applyFill="1" applyBorder="1" applyAlignment="1" applyProtection="1">
      <alignment horizontal="center" vertical="top"/>
    </xf>
    <xf numFmtId="1" fontId="27" fillId="0" borderId="0" xfId="0" applyNumberFormat="1" applyFont="1" applyFill="1" applyBorder="1" applyAlignment="1" applyProtection="1">
      <alignment horizontal="center" vertical="top"/>
    </xf>
    <xf numFmtId="164" fontId="27" fillId="0" borderId="0" xfId="0" applyNumberFormat="1" applyFont="1" applyFill="1" applyBorder="1" applyAlignment="1" applyProtection="1">
      <alignment horizontal="center" vertical="top"/>
    </xf>
    <xf numFmtId="0" fontId="27" fillId="0" borderId="0" xfId="0" applyFont="1" applyBorder="1" applyAlignment="1">
      <alignment horizontal="justify" vertical="top"/>
    </xf>
    <xf numFmtId="164" fontId="27" fillId="4" borderId="19" xfId="0" applyNumberFormat="1" applyFont="1" applyFill="1" applyBorder="1" applyAlignment="1">
      <alignment horizontal="center" vertical="top"/>
    </xf>
    <xf numFmtId="164" fontId="27" fillId="16" borderId="20" xfId="0" applyNumberFormat="1" applyFont="1" applyFill="1" applyBorder="1" applyAlignment="1">
      <alignment horizontal="center" vertical="top"/>
    </xf>
    <xf numFmtId="0" fontId="20" fillId="0" borderId="0" xfId="0" applyFont="1" applyFill="1" applyAlignment="1">
      <alignment horizontal="left" vertical="top" wrapText="1"/>
    </xf>
    <xf numFmtId="0" fontId="20" fillId="0" borderId="0" xfId="0" applyFont="1" applyFill="1" applyAlignment="1">
      <alignment vertical="top"/>
    </xf>
    <xf numFmtId="0" fontId="31" fillId="0" borderId="0" xfId="0" applyFont="1" applyAlignment="1">
      <alignment horizontal="center" vertical="top"/>
    </xf>
    <xf numFmtId="0" fontId="45" fillId="0" borderId="0" xfId="0" applyFont="1" applyAlignment="1">
      <alignment vertical="top"/>
    </xf>
    <xf numFmtId="0" fontId="45" fillId="0" borderId="0" xfId="0" applyFont="1" applyAlignment="1">
      <alignment horizontal="center" vertical="top" wrapText="1"/>
    </xf>
    <xf numFmtId="0" fontId="27" fillId="0" borderId="0" xfId="0" applyFont="1" applyAlignment="1">
      <alignment horizontal="justify" vertical="top" wrapText="1"/>
    </xf>
    <xf numFmtId="0" fontId="20" fillId="0" borderId="0" xfId="0" applyFont="1" applyAlignment="1">
      <alignment vertical="top" wrapText="1"/>
    </xf>
    <xf numFmtId="0" fontId="20" fillId="0" borderId="1" xfId="0" applyFont="1" applyFill="1" applyBorder="1" applyAlignment="1" applyProtection="1">
      <alignment horizontal="left" vertical="top" wrapText="1"/>
      <protection locked="0"/>
    </xf>
    <xf numFmtId="0" fontId="27" fillId="0" borderId="0" xfId="0" applyFont="1" applyAlignment="1">
      <alignment vertical="top" wrapText="1"/>
    </xf>
    <xf numFmtId="0" fontId="48" fillId="19" borderId="0" xfId="0" applyFont="1" applyFill="1" applyAlignment="1">
      <alignment vertical="center"/>
    </xf>
    <xf numFmtId="0" fontId="20" fillId="0" borderId="0" xfId="0" applyFont="1" applyAlignment="1">
      <alignment horizontal="center" vertical="center"/>
    </xf>
    <xf numFmtId="0" fontId="31" fillId="0" borderId="0" xfId="0" applyFont="1" applyAlignment="1">
      <alignment horizontal="center"/>
    </xf>
    <xf numFmtId="0" fontId="20" fillId="0" borderId="0" xfId="0" applyFont="1" applyAlignment="1">
      <alignment horizontal="center"/>
    </xf>
    <xf numFmtId="0" fontId="27" fillId="0" borderId="0" xfId="0" applyFont="1" applyAlignment="1">
      <alignment horizontal="right" vertical="center" wrapText="1"/>
    </xf>
    <xf numFmtId="0" fontId="20" fillId="0" borderId="0" xfId="0" applyFont="1" applyAlignment="1">
      <alignment horizontal="center" vertical="center" wrapText="1"/>
    </xf>
    <xf numFmtId="0" fontId="31" fillId="0" borderId="23" xfId="0" applyFont="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48" fillId="21" borderId="0" xfId="0" applyFont="1" applyFill="1" applyAlignment="1">
      <alignment vertical="center"/>
    </xf>
    <xf numFmtId="0" fontId="49" fillId="21" borderId="0" xfId="0" applyFont="1" applyFill="1" applyAlignment="1">
      <alignment horizontal="right" vertical="center"/>
    </xf>
    <xf numFmtId="0" fontId="41" fillId="0" borderId="0" xfId="0" applyFont="1" applyAlignment="1">
      <alignment horizontal="center" vertical="top"/>
    </xf>
    <xf numFmtId="0" fontId="51" fillId="0" borderId="0" xfId="0" applyFont="1" applyAlignment="1">
      <alignment horizontal="left" vertical="top" wrapText="1"/>
    </xf>
    <xf numFmtId="0" fontId="51" fillId="0" borderId="0" xfId="0" applyFont="1" applyAlignment="1">
      <alignment horizontal="left" vertical="top"/>
    </xf>
    <xf numFmtId="49" fontId="52" fillId="10" borderId="0" xfId="0" applyNumberFormat="1" applyFont="1" applyFill="1" applyBorder="1" applyAlignment="1" applyProtection="1">
      <alignment horizontal="center" vertical="top"/>
    </xf>
    <xf numFmtId="49" fontId="53" fillId="14" borderId="0" xfId="0" applyNumberFormat="1" applyFont="1" applyFill="1" applyBorder="1" applyAlignment="1" applyProtection="1">
      <alignment horizontal="center" vertical="top"/>
    </xf>
    <xf numFmtId="49" fontId="53" fillId="10" borderId="0" xfId="0" applyNumberFormat="1" applyFont="1" applyFill="1" applyBorder="1" applyAlignment="1" applyProtection="1">
      <alignment horizontal="center" vertical="top"/>
    </xf>
    <xf numFmtId="0" fontId="45"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43" fillId="0" borderId="15" xfId="0" applyFont="1" applyBorder="1" applyAlignment="1">
      <alignment vertical="top" wrapText="1"/>
    </xf>
    <xf numFmtId="0" fontId="43" fillId="0" borderId="1" xfId="0" applyFont="1" applyBorder="1" applyAlignment="1">
      <alignment vertical="top" wrapText="1"/>
    </xf>
    <xf numFmtId="0" fontId="27" fillId="0" borderId="0" xfId="0" applyFont="1" applyAlignment="1">
      <alignment horizontal="center" wrapText="1"/>
    </xf>
    <xf numFmtId="0" fontId="20" fillId="0" borderId="0" xfId="0" applyFont="1" applyAlignment="1">
      <alignment vertical="top"/>
    </xf>
    <xf numFmtId="0" fontId="5" fillId="2" borderId="0" xfId="0" applyFont="1" applyFill="1" applyAlignment="1" applyProtection="1">
      <alignment horizontal="center"/>
    </xf>
    <xf numFmtId="0" fontId="5" fillId="8" borderId="0" xfId="0" applyFont="1" applyFill="1" applyAlignment="1" applyProtection="1">
      <alignment horizontal="center"/>
    </xf>
    <xf numFmtId="0" fontId="5" fillId="0" borderId="0" xfId="2" applyFont="1" applyAlignment="1">
      <alignment wrapText="1"/>
    </xf>
    <xf numFmtId="0" fontId="5" fillId="0" borderId="0" xfId="2" applyFont="1"/>
    <xf numFmtId="0" fontId="57" fillId="0" borderId="0" xfId="2" applyFont="1" applyAlignment="1">
      <alignment wrapText="1"/>
    </xf>
    <xf numFmtId="0" fontId="59" fillId="0" borderId="0" xfId="2" applyFont="1" applyAlignment="1">
      <alignment horizontal="left"/>
    </xf>
    <xf numFmtId="0" fontId="2" fillId="0" borderId="0" xfId="2" applyFont="1" applyAlignment="1">
      <alignment horizontal="left"/>
    </xf>
    <xf numFmtId="0" fontId="7" fillId="3" borderId="3" xfId="0" applyFont="1" applyFill="1" applyBorder="1" applyAlignment="1">
      <alignment vertical="top" wrapText="1"/>
    </xf>
    <xf numFmtId="0" fontId="7" fillId="3" borderId="3" xfId="0" applyFont="1" applyFill="1" applyBorder="1" applyAlignment="1">
      <alignment horizontal="left" vertical="top" wrapText="1"/>
    </xf>
    <xf numFmtId="0" fontId="5" fillId="3" borderId="3" xfId="2" applyFill="1" applyBorder="1" applyAlignment="1">
      <alignment vertical="top"/>
    </xf>
    <xf numFmtId="0" fontId="5" fillId="18" borderId="3" xfId="2" applyFill="1" applyBorder="1" applyAlignment="1">
      <alignment wrapText="1"/>
    </xf>
    <xf numFmtId="0" fontId="5" fillId="18" borderId="3" xfId="2" applyFill="1" applyBorder="1" applyAlignment="1">
      <alignment vertical="top"/>
    </xf>
    <xf numFmtId="0" fontId="5" fillId="18" borderId="3" xfId="2" applyFill="1" applyBorder="1" applyAlignment="1" applyProtection="1">
      <alignment horizontal="left" vertical="top"/>
      <protection locked="0"/>
    </xf>
    <xf numFmtId="49" fontId="5" fillId="18" borderId="3" xfId="2" applyNumberFormat="1" applyFill="1" applyBorder="1" applyAlignment="1" applyProtection="1">
      <alignment horizontal="left" vertical="top" wrapText="1"/>
      <protection locked="0"/>
    </xf>
    <xf numFmtId="49" fontId="62" fillId="3" borderId="3" xfId="3" applyNumberFormat="1" applyFill="1" applyBorder="1" applyAlignment="1" applyProtection="1">
      <alignment horizontal="left" vertical="top" wrapText="1"/>
      <protection locked="0"/>
    </xf>
    <xf numFmtId="0" fontId="5" fillId="3" borderId="3" xfId="2" applyFill="1" applyBorder="1" applyAlignment="1">
      <alignment horizontal="left" vertical="top"/>
    </xf>
    <xf numFmtId="0" fontId="5" fillId="18" borderId="3" xfId="2" applyFill="1" applyBorder="1" applyAlignment="1">
      <alignment vertical="top" wrapText="1"/>
    </xf>
    <xf numFmtId="49" fontId="5" fillId="18" borderId="3" xfId="2" applyNumberFormat="1" applyFill="1" applyBorder="1" applyAlignment="1" applyProtection="1">
      <alignment horizontal="left" vertical="top"/>
      <protection locked="0"/>
    </xf>
    <xf numFmtId="0" fontId="5" fillId="3" borderId="3" xfId="0" applyFont="1" applyFill="1" applyBorder="1" applyAlignment="1">
      <alignment vertical="top"/>
    </xf>
    <xf numFmtId="0" fontId="5" fillId="18" borderId="3" xfId="0" applyFont="1" applyFill="1" applyBorder="1" applyAlignment="1">
      <alignment vertical="top" wrapText="1"/>
    </xf>
    <xf numFmtId="0" fontId="5" fillId="18" borderId="3" xfId="0" applyFont="1" applyFill="1" applyBorder="1" applyAlignment="1">
      <alignment vertical="top"/>
    </xf>
    <xf numFmtId="0" fontId="5"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5" fillId="18" borderId="3" xfId="0" applyNumberFormat="1" applyFont="1" applyFill="1" applyBorder="1" applyAlignment="1" applyProtection="1">
      <alignment horizontal="left" vertical="top" wrapText="1"/>
      <protection locked="0"/>
    </xf>
    <xf numFmtId="0" fontId="62" fillId="3" borderId="3" xfId="3" applyFill="1" applyBorder="1" applyAlignment="1">
      <alignment vertical="top"/>
    </xf>
    <xf numFmtId="0" fontId="5" fillId="3" borderId="3" xfId="0" applyFont="1" applyFill="1" applyBorder="1" applyAlignment="1">
      <alignment horizontal="left" vertical="top"/>
    </xf>
    <xf numFmtId="0" fontId="5" fillId="18" borderId="3" xfId="0" applyFont="1" applyFill="1" applyBorder="1" applyAlignment="1">
      <alignment wrapText="1"/>
    </xf>
    <xf numFmtId="49" fontId="5"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63" fillId="3" borderId="3" xfId="2" applyFont="1" applyFill="1" applyBorder="1" applyAlignment="1">
      <alignment vertical="top" wrapText="1"/>
    </xf>
    <xf numFmtId="0" fontId="5" fillId="3" borderId="3" xfId="2" applyFill="1" applyBorder="1" applyAlignment="1">
      <alignment wrapText="1"/>
    </xf>
    <xf numFmtId="0" fontId="62" fillId="3" borderId="3" xfId="3" applyFill="1" applyBorder="1" applyAlignment="1">
      <alignment horizontal="left" vertical="top" wrapText="1"/>
    </xf>
    <xf numFmtId="0" fontId="0" fillId="0" borderId="3" xfId="0" applyBorder="1" applyAlignment="1">
      <alignment vertical="top" wrapText="1"/>
    </xf>
    <xf numFmtId="0" fontId="20" fillId="0" borderId="14" xfId="0" applyFont="1" applyBorder="1" applyAlignment="1">
      <alignment vertical="top" wrapText="1"/>
    </xf>
    <xf numFmtId="0" fontId="27" fillId="0" borderId="0" xfId="0" quotePrefix="1" applyFont="1" applyBorder="1" applyAlignment="1">
      <alignment horizontal="justify" vertical="top"/>
    </xf>
    <xf numFmtId="0" fontId="27" fillId="0" borderId="0" xfId="0" applyFont="1" applyBorder="1" applyAlignment="1" applyProtection="1">
      <alignment horizontal="left" vertical="top"/>
      <protection locked="0"/>
    </xf>
    <xf numFmtId="0" fontId="20" fillId="0" borderId="0" xfId="0" applyFont="1" applyBorder="1" applyAlignment="1">
      <alignment horizontal="left" vertical="top"/>
    </xf>
    <xf numFmtId="0" fontId="2" fillId="0" borderId="0" xfId="2" applyFont="1" applyAlignment="1">
      <alignment wrapText="1"/>
    </xf>
    <xf numFmtId="0" fontId="59" fillId="0" borderId="0" xfId="2" applyFont="1" applyAlignment="1">
      <alignment horizontal="left" wrapText="1"/>
    </xf>
    <xf numFmtId="0" fontId="2" fillId="0" borderId="0" xfId="2" applyFont="1" applyAlignment="1">
      <alignment horizontal="left"/>
    </xf>
    <xf numFmtId="0" fontId="5" fillId="0" borderId="0" xfId="2" applyFont="1"/>
    <xf numFmtId="0" fontId="31" fillId="2" borderId="0" xfId="0" applyFont="1" applyFill="1" applyAlignment="1">
      <alignment vertical="top"/>
    </xf>
    <xf numFmtId="0" fontId="20" fillId="0" borderId="0" xfId="0" applyFont="1" applyAlignment="1">
      <alignment vertical="top"/>
    </xf>
    <xf numFmtId="0" fontId="31" fillId="17" borderId="0" xfId="0" applyFont="1" applyFill="1" applyAlignment="1">
      <alignment horizontal="center" vertical="top" wrapText="1"/>
    </xf>
    <xf numFmtId="0" fontId="31" fillId="17" borderId="0" xfId="0" applyFont="1" applyFill="1" applyAlignment="1">
      <alignment horizontal="center" vertical="top"/>
    </xf>
    <xf numFmtId="0" fontId="29" fillId="20" borderId="8" xfId="0" applyFont="1" applyFill="1" applyBorder="1" applyAlignment="1" applyProtection="1">
      <alignment horizontal="center" vertical="top" wrapText="1"/>
      <protection locked="0"/>
    </xf>
    <xf numFmtId="0" fontId="29" fillId="20" borderId="11" xfId="0" applyFont="1" applyFill="1" applyBorder="1" applyAlignment="1" applyProtection="1">
      <alignment horizontal="center" vertical="top" wrapText="1"/>
      <protection locked="0"/>
    </xf>
    <xf numFmtId="0" fontId="27" fillId="20" borderId="9" xfId="0" applyFont="1" applyFill="1" applyBorder="1" applyAlignment="1" applyProtection="1">
      <alignment horizontal="right" vertical="center" wrapText="1"/>
    </xf>
    <xf numFmtId="0" fontId="27" fillId="20" borderId="10" xfId="0" applyFont="1" applyFill="1" applyBorder="1" applyAlignment="1" applyProtection="1">
      <alignment horizontal="right" vertical="center" wrapText="1"/>
    </xf>
    <xf numFmtId="0" fontId="29" fillId="20" borderId="9" xfId="0" applyFont="1" applyFill="1" applyBorder="1" applyAlignment="1" applyProtection="1">
      <alignment horizontal="center" vertical="top" wrapText="1"/>
    </xf>
    <xf numFmtId="0" fontId="29" fillId="20" borderId="10" xfId="0" applyFont="1" applyFill="1" applyBorder="1" applyAlignment="1" applyProtection="1">
      <alignment horizontal="center" vertical="top" wrapText="1"/>
    </xf>
    <xf numFmtId="0" fontId="29" fillId="20" borderId="9" xfId="0" applyFont="1" applyFill="1" applyBorder="1" applyAlignment="1" applyProtection="1">
      <alignment horizontal="center" vertical="top" wrapText="1"/>
      <protection locked="0"/>
    </xf>
    <xf numFmtId="0" fontId="29" fillId="20" borderId="10" xfId="0" applyFont="1" applyFill="1" applyBorder="1" applyAlignment="1" applyProtection="1">
      <alignment horizontal="center" vertical="top" wrapText="1"/>
      <protection locked="0"/>
    </xf>
    <xf numFmtId="0" fontId="38" fillId="20" borderId="9" xfId="0" applyFont="1" applyFill="1" applyBorder="1" applyAlignment="1" applyProtection="1">
      <alignment horizontal="center" vertical="center" wrapText="1"/>
      <protection locked="0"/>
    </xf>
    <xf numFmtId="0" fontId="38" fillId="20" borderId="10" xfId="0" applyFont="1" applyFill="1" applyBorder="1" applyAlignment="1" applyProtection="1">
      <alignment horizontal="center" vertical="center" wrapText="1"/>
      <protection locked="0"/>
    </xf>
    <xf numFmtId="0" fontId="27" fillId="20" borderId="9" xfId="0" applyFont="1" applyFill="1" applyBorder="1" applyAlignment="1" applyProtection="1">
      <alignment horizontal="right" vertical="top" wrapText="1"/>
    </xf>
    <xf numFmtId="0" fontId="27" fillId="20" borderId="10" xfId="0" applyFont="1" applyFill="1" applyBorder="1" applyAlignment="1" applyProtection="1">
      <alignment horizontal="right" vertical="top" wrapText="1"/>
    </xf>
    <xf numFmtId="0" fontId="29" fillId="20" borderId="2" xfId="0" applyFont="1" applyFill="1" applyBorder="1" applyAlignment="1" applyProtection="1">
      <alignment horizontal="center" vertical="top" wrapText="1"/>
      <protection locked="0"/>
    </xf>
    <xf numFmtId="0" fontId="27" fillId="20" borderId="2" xfId="0" applyFont="1" applyFill="1" applyBorder="1" applyAlignment="1" applyProtection="1">
      <alignment horizontal="right" vertical="center" wrapText="1"/>
    </xf>
    <xf numFmtId="0" fontId="27" fillId="20" borderId="2" xfId="0" applyFont="1" applyFill="1" applyBorder="1" applyAlignment="1" applyProtection="1">
      <alignment horizontal="right" vertical="top" wrapText="1"/>
    </xf>
    <xf numFmtId="0" fontId="37" fillId="20" borderId="9" xfId="0" applyFont="1" applyFill="1" applyBorder="1" applyAlignment="1" applyProtection="1">
      <alignment horizontal="center" vertical="center" wrapText="1"/>
      <protection locked="0"/>
    </xf>
    <xf numFmtId="0" fontId="37" fillId="20" borderId="10" xfId="0" applyFont="1" applyFill="1" applyBorder="1" applyAlignment="1" applyProtection="1">
      <alignment horizontal="center" vertical="center" wrapText="1"/>
      <protection locked="0"/>
    </xf>
    <xf numFmtId="0" fontId="27" fillId="0" borderId="9" xfId="0" applyFont="1" applyBorder="1" applyAlignment="1" applyProtection="1">
      <alignment horizontal="left" vertical="top" wrapText="1"/>
    </xf>
    <xf numFmtId="0" fontId="27" fillId="0" borderId="10" xfId="0" applyFont="1" applyBorder="1" applyAlignment="1" applyProtection="1">
      <alignment horizontal="left" vertical="top" wrapText="1"/>
    </xf>
    <xf numFmtId="0" fontId="27" fillId="0" borderId="7" xfId="0" applyFont="1" applyBorder="1" applyAlignment="1" applyProtection="1">
      <alignment horizontal="left" vertical="top" wrapText="1"/>
    </xf>
    <xf numFmtId="0" fontId="27" fillId="0" borderId="12" xfId="0" applyFont="1" applyBorder="1" applyAlignment="1" applyProtection="1">
      <alignment horizontal="left" vertical="top" wrapText="1"/>
    </xf>
    <xf numFmtId="0" fontId="27" fillId="0" borderId="8" xfId="0" applyFont="1" applyBorder="1" applyAlignment="1" applyProtection="1">
      <alignment horizontal="left" vertical="top" wrapText="1"/>
    </xf>
    <xf numFmtId="0" fontId="27" fillId="0" borderId="11" xfId="0" applyFont="1" applyBorder="1" applyAlignment="1" applyProtection="1">
      <alignment horizontal="left" vertical="top" wrapText="1"/>
    </xf>
    <xf numFmtId="0" fontId="30" fillId="0" borderId="7" xfId="0" applyFont="1" applyBorder="1" applyAlignment="1" applyProtection="1">
      <alignment horizontal="left" vertical="top" wrapText="1"/>
    </xf>
    <xf numFmtId="0" fontId="30" fillId="0" borderId="12" xfId="0" applyFont="1" applyBorder="1" applyAlignment="1" applyProtection="1">
      <alignment horizontal="left" vertical="top" wrapText="1"/>
    </xf>
    <xf numFmtId="0" fontId="30" fillId="0" borderId="8" xfId="0" applyFont="1" applyBorder="1" applyAlignment="1" applyProtection="1">
      <alignment horizontal="left" vertical="top" wrapText="1"/>
    </xf>
    <xf numFmtId="0" fontId="30" fillId="0" borderId="11" xfId="0" applyFont="1" applyBorder="1" applyAlignment="1" applyProtection="1">
      <alignment horizontal="left" vertical="top" wrapText="1"/>
    </xf>
    <xf numFmtId="0" fontId="27" fillId="0" borderId="9" xfId="0" applyFont="1" applyBorder="1" applyAlignment="1" applyProtection="1">
      <alignment vertical="top" wrapText="1"/>
    </xf>
    <xf numFmtId="0" fontId="27" fillId="0" borderId="10" xfId="0" applyFont="1" applyBorder="1" applyAlignment="1" applyProtection="1">
      <alignment vertical="top" wrapText="1"/>
    </xf>
    <xf numFmtId="0" fontId="30" fillId="12" borderId="9" xfId="0" applyFont="1" applyFill="1" applyBorder="1" applyAlignment="1" applyProtection="1">
      <alignment horizontal="center" vertical="top" wrapText="1"/>
    </xf>
    <xf numFmtId="0" fontId="30" fillId="12" borderId="2" xfId="0" applyFont="1" applyFill="1" applyBorder="1" applyAlignment="1" applyProtection="1">
      <alignment horizontal="center" vertical="top" wrapText="1"/>
    </xf>
    <xf numFmtId="0" fontId="30" fillId="12" borderId="10" xfId="0" applyFont="1" applyFill="1" applyBorder="1" applyAlignment="1" applyProtection="1">
      <alignment horizontal="center" vertical="top" wrapText="1"/>
    </xf>
    <xf numFmtId="0" fontId="33" fillId="12" borderId="9" xfId="0" applyFont="1" applyFill="1" applyBorder="1" applyAlignment="1" applyProtection="1">
      <alignment horizontal="center" vertical="center" wrapText="1" shrinkToFit="1"/>
    </xf>
    <xf numFmtId="0" fontId="33" fillId="12" borderId="2" xfId="0" applyFont="1" applyFill="1" applyBorder="1" applyAlignment="1" applyProtection="1">
      <alignment horizontal="center" vertical="center" wrapText="1" shrinkToFit="1"/>
    </xf>
    <xf numFmtId="0" fontId="33" fillId="12" borderId="10" xfId="0" applyFont="1" applyFill="1" applyBorder="1" applyAlignment="1" applyProtection="1">
      <alignment horizontal="center" vertical="center" wrapText="1" shrinkToFit="1"/>
    </xf>
    <xf numFmtId="0" fontId="30" fillId="0" borderId="9" xfId="0" applyFont="1" applyBorder="1" applyAlignment="1" applyProtection="1">
      <alignment horizontal="left" vertical="top" wrapText="1"/>
    </xf>
    <xf numFmtId="0" fontId="30" fillId="0" borderId="10" xfId="0" applyFont="1" applyBorder="1" applyAlignment="1" applyProtection="1">
      <alignment horizontal="left" vertical="top" wrapText="1"/>
    </xf>
    <xf numFmtId="0" fontId="30" fillId="0" borderId="9"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165" fontId="28" fillId="12" borderId="9" xfId="0" applyNumberFormat="1" applyFont="1" applyFill="1" applyBorder="1" applyAlignment="1" applyProtection="1">
      <alignment horizontal="center" vertical="top" wrapText="1"/>
      <protection locked="0"/>
    </xf>
    <xf numFmtId="165" fontId="28" fillId="12" borderId="2" xfId="0" applyNumberFormat="1" applyFont="1" applyFill="1" applyBorder="1" applyAlignment="1" applyProtection="1">
      <alignment horizontal="center" vertical="top" wrapText="1"/>
      <protection locked="0"/>
    </xf>
    <xf numFmtId="165" fontId="28" fillId="12" borderId="10" xfId="0" applyNumberFormat="1" applyFont="1" applyFill="1" applyBorder="1" applyAlignment="1" applyProtection="1">
      <alignment horizontal="center" vertical="top" wrapText="1"/>
      <protection locked="0"/>
    </xf>
    <xf numFmtId="0" fontId="22" fillId="0" borderId="0" xfId="0" applyFont="1" applyAlignment="1" applyProtection="1">
      <alignment horizontal="right"/>
    </xf>
    <xf numFmtId="0" fontId="28" fillId="0" borderId="9" xfId="0" applyFont="1" applyBorder="1" applyAlignment="1" applyProtection="1">
      <alignment horizontal="left" vertical="top" wrapText="1"/>
    </xf>
    <xf numFmtId="0" fontId="28" fillId="0" borderId="10" xfId="0" applyFont="1" applyBorder="1" applyAlignment="1" applyProtection="1">
      <alignment horizontal="left" vertical="top" wrapText="1"/>
    </xf>
    <xf numFmtId="0" fontId="28" fillId="12" borderId="9" xfId="0" applyFont="1" applyFill="1" applyBorder="1" applyAlignment="1" applyProtection="1">
      <alignment horizontal="center" vertical="top" wrapText="1"/>
      <protection locked="0"/>
    </xf>
    <xf numFmtId="0" fontId="28" fillId="12" borderId="2" xfId="0" applyFont="1" applyFill="1" applyBorder="1" applyAlignment="1" applyProtection="1">
      <alignment horizontal="center" vertical="top" wrapText="1"/>
      <protection locked="0"/>
    </xf>
    <xf numFmtId="0" fontId="28" fillId="12" borderId="10" xfId="0" applyFont="1" applyFill="1" applyBorder="1" applyAlignment="1" applyProtection="1">
      <alignment horizontal="center" vertical="top" wrapText="1"/>
      <protection locked="0"/>
    </xf>
    <xf numFmtId="0" fontId="26" fillId="0" borderId="1" xfId="0" applyFont="1" applyBorder="1" applyAlignment="1" applyProtection="1">
      <alignment horizontal="center" vertical="center"/>
    </xf>
    <xf numFmtId="0" fontId="23" fillId="20" borderId="0" xfId="0" applyFont="1" applyFill="1" applyAlignment="1" applyProtection="1">
      <alignment horizontal="center"/>
    </xf>
    <xf numFmtId="0" fontId="40" fillId="20" borderId="9" xfId="0" applyFont="1" applyFill="1" applyBorder="1" applyAlignment="1" applyProtection="1">
      <alignment horizontal="center" vertical="center" wrapText="1"/>
      <protection locked="0"/>
    </xf>
    <xf numFmtId="0" fontId="40" fillId="20" borderId="10"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left" vertical="top" wrapText="1"/>
      <protection locked="0"/>
    </xf>
    <xf numFmtId="0" fontId="45" fillId="0" borderId="0" xfId="0" applyFont="1" applyAlignment="1">
      <alignment horizontal="left" vertical="top" wrapText="1"/>
    </xf>
    <xf numFmtId="0" fontId="27" fillId="0" borderId="0" xfId="0" applyFont="1" applyAlignment="1">
      <alignment horizontal="left" vertical="top" wrapText="1"/>
    </xf>
    <xf numFmtId="0" fontId="45" fillId="0" borderId="0" xfId="0" applyFont="1" applyBorder="1" applyAlignment="1">
      <alignment horizontal="left" vertical="top" wrapText="1"/>
    </xf>
    <xf numFmtId="0" fontId="27" fillId="0" borderId="0" xfId="0" applyFont="1" applyAlignment="1">
      <alignment horizontal="right" vertical="top" wrapText="1"/>
    </xf>
    <xf numFmtId="0" fontId="45" fillId="0" borderId="0" xfId="0" applyFont="1" applyAlignment="1">
      <alignment horizontal="justify" vertical="top" wrapText="1"/>
    </xf>
    <xf numFmtId="0" fontId="20" fillId="0" borderId="0" xfId="0" applyFont="1" applyAlignment="1">
      <alignment horizontal="left" vertical="top" wrapText="1"/>
    </xf>
    <xf numFmtId="0" fontId="41" fillId="0" borderId="0" xfId="0" applyFont="1" applyAlignment="1">
      <alignment horizontal="center" vertical="top" wrapText="1"/>
    </xf>
    <xf numFmtId="0" fontId="29" fillId="0" borderId="15" xfId="0" applyFont="1" applyBorder="1" applyAlignment="1">
      <alignment horizontal="left" vertical="top" wrapText="1"/>
    </xf>
    <xf numFmtId="0" fontId="29" fillId="0" borderId="12" xfId="0" applyFont="1" applyBorder="1" applyAlignment="1">
      <alignment horizontal="left" vertical="top" wrapText="1"/>
    </xf>
    <xf numFmtId="0" fontId="29" fillId="0" borderId="1" xfId="0" applyFont="1" applyBorder="1" applyAlignment="1">
      <alignment horizontal="left" vertical="top" wrapText="1"/>
    </xf>
    <xf numFmtId="0" fontId="29" fillId="0" borderId="11" xfId="0" applyFont="1" applyBorder="1" applyAlignment="1">
      <alignment horizontal="left" vertical="top" wrapText="1"/>
    </xf>
    <xf numFmtId="0" fontId="27" fillId="20" borderId="8" xfId="0" applyFont="1" applyFill="1" applyBorder="1" applyAlignment="1">
      <alignment horizontal="center" vertical="center" wrapText="1"/>
    </xf>
    <xf numFmtId="0" fontId="27" fillId="20" borderId="1" xfId="0" applyFont="1" applyFill="1" applyBorder="1" applyAlignment="1">
      <alignment horizontal="center" vertical="center" wrapText="1"/>
    </xf>
    <xf numFmtId="0" fontId="27" fillId="20" borderId="11" xfId="0" applyFont="1" applyFill="1" applyBorder="1" applyAlignment="1">
      <alignment horizontal="center" vertical="center" wrapText="1"/>
    </xf>
    <xf numFmtId="0" fontId="27" fillId="0" borderId="7" xfId="0" applyFont="1" applyBorder="1" applyAlignment="1">
      <alignment horizontal="right" vertical="top"/>
    </xf>
    <xf numFmtId="0" fontId="27" fillId="0" borderId="15" xfId="0" applyFont="1" applyBorder="1" applyAlignment="1">
      <alignment horizontal="right" vertical="top"/>
    </xf>
    <xf numFmtId="0" fontId="27" fillId="0" borderId="14" xfId="0" applyFont="1" applyBorder="1" applyAlignment="1">
      <alignment horizontal="right" vertical="top"/>
    </xf>
    <xf numFmtId="0" fontId="27" fillId="0" borderId="0" xfId="0" applyFont="1" applyBorder="1" applyAlignment="1">
      <alignment horizontal="right" vertical="top"/>
    </xf>
    <xf numFmtId="0" fontId="27" fillId="0" borderId="25" xfId="0" applyFont="1" applyBorder="1" applyAlignment="1">
      <alignment horizontal="right" vertical="top"/>
    </xf>
    <xf numFmtId="0" fontId="27" fillId="0" borderId="26" xfId="0" applyFont="1" applyBorder="1" applyAlignment="1">
      <alignment horizontal="right" vertical="top"/>
    </xf>
    <xf numFmtId="0" fontId="27" fillId="16" borderId="21" xfId="0" applyFont="1" applyFill="1" applyBorder="1" applyAlignment="1" applyProtection="1">
      <alignment horizontal="right" vertical="top"/>
    </xf>
    <xf numFmtId="0" fontId="27" fillId="16" borderId="22" xfId="0" applyFont="1" applyFill="1" applyBorder="1" applyAlignment="1" applyProtection="1">
      <alignment horizontal="right" vertical="top"/>
    </xf>
    <xf numFmtId="0" fontId="42" fillId="20" borderId="0" xfId="0" applyFont="1" applyFill="1" applyAlignment="1">
      <alignment horizontal="center" vertical="top" wrapText="1"/>
    </xf>
    <xf numFmtId="0" fontId="27" fillId="0" borderId="15" xfId="0" applyFont="1" applyBorder="1" applyAlignment="1">
      <alignment horizontal="right" vertical="top" wrapText="1"/>
    </xf>
    <xf numFmtId="0" fontId="27" fillId="0" borderId="1" xfId="0" applyFont="1" applyBorder="1" applyAlignment="1">
      <alignment horizontal="right" vertical="top" wrapText="1"/>
    </xf>
    <xf numFmtId="0" fontId="29" fillId="0" borderId="15" xfId="0" applyFont="1" applyBorder="1" applyAlignment="1">
      <alignment vertical="top" wrapText="1"/>
    </xf>
    <xf numFmtId="0" fontId="43" fillId="0" borderId="15" xfId="0" applyFont="1" applyBorder="1" applyAlignment="1">
      <alignment vertical="top" wrapText="1"/>
    </xf>
    <xf numFmtId="0" fontId="29" fillId="0" borderId="1" xfId="0" applyFont="1" applyBorder="1" applyAlignment="1">
      <alignment vertical="top" wrapText="1"/>
    </xf>
    <xf numFmtId="0" fontId="43" fillId="0" borderId="1" xfId="0" applyFont="1" applyBorder="1" applyAlignment="1">
      <alignment vertical="top" wrapText="1"/>
    </xf>
    <xf numFmtId="0" fontId="42" fillId="0" borderId="0" xfId="0" applyFont="1" applyFill="1" applyAlignment="1">
      <alignment horizontal="center" vertical="top" wrapText="1"/>
    </xf>
    <xf numFmtId="0" fontId="44" fillId="0" borderId="0" xfId="0" applyFont="1" applyBorder="1" applyAlignment="1">
      <alignment horizontal="left" vertical="top"/>
    </xf>
    <xf numFmtId="0" fontId="31" fillId="0" borderId="0" xfId="0" applyFont="1" applyBorder="1" applyAlignment="1">
      <alignment horizontal="left" vertical="top"/>
    </xf>
    <xf numFmtId="0" fontId="64" fillId="0" borderId="0" xfId="0" applyFont="1" applyBorder="1" applyAlignment="1" applyProtection="1">
      <alignment horizontal="center" vertical="top" wrapText="1"/>
      <protection locked="0"/>
    </xf>
    <xf numFmtId="0" fontId="27" fillId="0" borderId="0" xfId="0" applyFont="1" applyBorder="1" applyAlignment="1" applyProtection="1">
      <alignment horizontal="center" vertical="top"/>
      <protection locked="0"/>
    </xf>
    <xf numFmtId="0" fontId="46" fillId="21" borderId="7" xfId="0" applyFont="1" applyFill="1" applyBorder="1" applyAlignment="1">
      <alignment horizontal="center" vertical="top" wrapText="1"/>
    </xf>
    <xf numFmtId="0" fontId="46" fillId="21" borderId="15" xfId="0" applyFont="1" applyFill="1" applyBorder="1" applyAlignment="1">
      <alignment horizontal="center" vertical="top" wrapText="1"/>
    </xf>
    <xf numFmtId="0" fontId="46" fillId="21" borderId="12" xfId="0" applyFont="1" applyFill="1" applyBorder="1" applyAlignment="1">
      <alignment horizontal="center" vertical="top" wrapText="1"/>
    </xf>
    <xf numFmtId="0" fontId="45" fillId="0" borderId="14" xfId="0" applyFont="1" applyBorder="1" applyAlignment="1">
      <alignment horizontal="left" vertical="top" wrapText="1"/>
    </xf>
    <xf numFmtId="0" fontId="45" fillId="0" borderId="13" xfId="0" applyFont="1" applyBorder="1" applyAlignment="1">
      <alignment horizontal="left" vertical="top" wrapText="1"/>
    </xf>
    <xf numFmtId="0" fontId="45" fillId="0" borderId="0" xfId="0" applyFont="1" applyAlignment="1">
      <alignment horizontal="left" vertical="center" wrapText="1"/>
    </xf>
    <xf numFmtId="0" fontId="27" fillId="0" borderId="0" xfId="0" applyFont="1" applyAlignment="1">
      <alignment horizontal="center"/>
    </xf>
    <xf numFmtId="0" fontId="27" fillId="0" borderId="0" xfId="0" applyFont="1" applyAlignment="1">
      <alignment horizontal="center" wrapText="1"/>
    </xf>
    <xf numFmtId="0" fontId="20" fillId="0" borderId="24" xfId="0" applyFont="1" applyBorder="1" applyAlignment="1">
      <alignment horizontal="center" vertical="center" wrapText="1"/>
    </xf>
    <xf numFmtId="0" fontId="48" fillId="21" borderId="0" xfId="0" applyFont="1" applyFill="1" applyAlignment="1">
      <alignment horizontal="right" vertical="center"/>
    </xf>
    <xf numFmtId="0" fontId="51" fillId="0" borderId="0" xfId="0" applyFont="1" applyAlignment="1">
      <alignment horizontal="left" vertical="center" wrapText="1"/>
    </xf>
    <xf numFmtId="0" fontId="31" fillId="0" borderId="0" xfId="0" applyFont="1" applyAlignment="1">
      <alignment horizontal="left" vertical="center" wrapText="1"/>
    </xf>
    <xf numFmtId="0" fontId="20" fillId="0" borderId="23" xfId="0" applyFont="1" applyBorder="1" applyAlignment="1">
      <alignment horizontal="center" vertical="center" wrapText="1"/>
    </xf>
    <xf numFmtId="0" fontId="17" fillId="0" borderId="0" xfId="0" applyFont="1" applyAlignment="1">
      <alignment horizontal="left"/>
    </xf>
  </cellXfs>
  <cellStyles count="4">
    <cellStyle name="Excel Built-in Normal" xfId="1"/>
    <cellStyle name="Hyperlink" xfId="3" builtinId="8"/>
    <cellStyle name="Normal" xfId="0" builtinId="0"/>
    <cellStyle name="Normal 2" xfId="2"/>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FFFF99"/>
      <color rgb="FFE27878"/>
      <color rgb="FFE5786D"/>
      <color rgb="FFDE9AD6"/>
      <color rgb="FFFFFFCC"/>
      <color rgb="FFAD88F8"/>
      <color rgb="FFCDC671"/>
      <color rgb="FFCCFFCC"/>
      <color rgb="FFB19CD6"/>
      <color rgb="FF91E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17</xdr:row>
          <xdr:rowOff>57150</xdr:rowOff>
        </xdr:from>
        <xdr:to>
          <xdr:col>0</xdr:col>
          <xdr:colOff>676275</xdr:colOff>
          <xdr:row>17</xdr:row>
          <xdr:rowOff>409575</xdr:rowOff>
        </xdr:to>
        <xdr:sp macro="" textlink="">
          <xdr:nvSpPr>
            <xdr:cNvPr id="7170" name="Check Box 2" hidden="1">
              <a:extLst>
                <a:ext uri="{63B3BB69-23CF-44E3-9099-C40C66FF867C}">
                  <a14:compatExt spid="_x0000_s7170"/>
                </a:ext>
                <a:ext uri="{FF2B5EF4-FFF2-40B4-BE49-F238E27FC236}">
                  <a16:creationId xmlns=""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tern%20Regional%20TRA%20DMT%20Hemel%20Hempstead%20October%2031st%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astern-Regional-TRA-DMT-Cambridge-19th-June-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tries"/>
      <sheetName val="Entries DMT"/>
      <sheetName val="Payment"/>
      <sheetName val="Privacy"/>
      <sheetName val="Instructions"/>
      <sheetName val="Clubs"/>
      <sheetName val="Lists"/>
      <sheetName val="ListsDMT"/>
    </sheetNames>
    <sheetDataSet>
      <sheetData sheetId="0"/>
      <sheetData sheetId="1"/>
      <sheetData sheetId="2"/>
      <sheetData sheetId="3"/>
      <sheetData sheetId="4"/>
      <sheetData sheetId="5"/>
      <sheetData sheetId="6">
        <row r="2">
          <cell r="A2" t="str">
            <v>Apex TC</v>
          </cell>
        </row>
        <row r="3">
          <cell r="A3" t="str">
            <v>Brentwood Trampoline Club</v>
          </cell>
        </row>
        <row r="4">
          <cell r="A4" t="str">
            <v>Cambourne Comets</v>
          </cell>
        </row>
        <row r="5">
          <cell r="A5" t="str">
            <v>Cambridge Cangaroos</v>
          </cell>
        </row>
        <row r="6">
          <cell r="A6" t="str">
            <v>Cambridge University Trampoline Club</v>
          </cell>
        </row>
        <row r="7">
          <cell r="A7" t="str">
            <v>Casablanca</v>
          </cell>
        </row>
        <row r="8">
          <cell r="A8" t="str">
            <v>Chelmsford Trampoline Club</v>
          </cell>
        </row>
        <row r="9">
          <cell r="A9" t="str">
            <v>Colchester School of Gymnastics</v>
          </cell>
        </row>
        <row r="10">
          <cell r="A10" t="str">
            <v>Dimensions</v>
          </cell>
        </row>
        <row r="11">
          <cell r="A11" t="str">
            <v>Dragons Trampoline Club</v>
          </cell>
        </row>
        <row r="12">
          <cell r="A12" t="str">
            <v>Fenland Flyers</v>
          </cell>
        </row>
        <row r="13">
          <cell r="A13" t="str">
            <v>Flight TC</v>
          </cell>
        </row>
        <row r="14">
          <cell r="A14" t="str">
            <v>HBS Revolutions</v>
          </cell>
        </row>
        <row r="15">
          <cell r="A15" t="str">
            <v>Hi Tension TC</v>
          </cell>
        </row>
        <row r="16">
          <cell r="A16" t="str">
            <v>Hertford Gymnastics</v>
          </cell>
        </row>
        <row r="17">
          <cell r="A17" t="str">
            <v>High Springers</v>
          </cell>
        </row>
        <row r="18">
          <cell r="A18" t="str">
            <v>Hitchin Salto DMT</v>
          </cell>
        </row>
        <row r="19">
          <cell r="A19" t="str">
            <v>Ipswich Four TC</v>
          </cell>
        </row>
        <row r="20">
          <cell r="A20" t="str">
            <v>Levitation</v>
          </cell>
        </row>
        <row r="21">
          <cell r="A21" t="str">
            <v>Loughton Flyers T. C.</v>
          </cell>
        </row>
        <row r="22">
          <cell r="A22" t="str">
            <v>Marriotts Gymnastics Club</v>
          </cell>
        </row>
        <row r="23">
          <cell r="A23" t="str">
            <v>Mid Suffolk</v>
          </cell>
        </row>
        <row r="24">
          <cell r="A24" t="str">
            <v>Ministry Of Air</v>
          </cell>
        </row>
        <row r="25">
          <cell r="A25" t="str">
            <v>Pegasus Trampoline Club</v>
          </cell>
        </row>
        <row r="26">
          <cell r="A26" t="str">
            <v>Recoil Trampoline Club</v>
          </cell>
        </row>
        <row r="27">
          <cell r="A27" t="str">
            <v>Richard's Trampoline Club</v>
          </cell>
        </row>
        <row r="28">
          <cell r="A28" t="str">
            <v>Rotations</v>
          </cell>
        </row>
        <row r="29">
          <cell r="A29" t="str">
            <v>Run DMT</v>
          </cell>
        </row>
        <row r="30">
          <cell r="A30" t="str">
            <v>Salto Gymnastics Club</v>
          </cell>
        </row>
        <row r="31">
          <cell r="A31" t="str">
            <v>Storm Elite TC</v>
          </cell>
        </row>
        <row r="32">
          <cell r="A32" t="str">
            <v>Team Twisters</v>
          </cell>
        </row>
        <row r="33">
          <cell r="A33" t="str">
            <v>TT Gymnastics</v>
          </cell>
        </row>
        <row r="34">
          <cell r="A34" t="str">
            <v xml:space="preserve">Ultima </v>
          </cell>
        </row>
        <row r="35">
          <cell r="A35" t="str">
            <v>Waveney Gymnastics Club</v>
          </cell>
        </row>
        <row r="36">
          <cell r="A36" t="str">
            <v>Westcliff Trampoline Club</v>
          </cell>
        </row>
        <row r="37">
          <cell r="A37" t="str">
            <v>Wymondham Kangaroos</v>
          </cell>
        </row>
        <row r="38">
          <cell r="A38" t="str">
            <v>Your club</v>
          </cell>
        </row>
      </sheetData>
      <sheetData sheetId="7">
        <row r="1">
          <cell r="A1" t="str">
            <v>REG4</v>
          </cell>
          <cell r="B1" t="str">
            <v>REG3</v>
          </cell>
          <cell r="C1" t="str">
            <v>REG2</v>
          </cell>
          <cell r="D1" t="str">
            <v>REG1</v>
          </cell>
          <cell r="E1" t="str">
            <v>CLB3</v>
          </cell>
          <cell r="F1" t="str">
            <v>CLB2</v>
          </cell>
          <cell r="G1" t="str">
            <v>CLB1</v>
          </cell>
          <cell r="H1">
            <v>0</v>
          </cell>
          <cell r="I1" t="str">
            <v>R1Cat1</v>
          </cell>
          <cell r="J1" t="str">
            <v>R1Cat2</v>
          </cell>
          <cell r="K1" t="str">
            <v>R2Cat1</v>
          </cell>
          <cell r="L1" t="str">
            <v>R2Cat2</v>
          </cell>
          <cell r="M1">
            <v>0</v>
          </cell>
          <cell r="N1" t="str">
            <v>C1Cat1</v>
          </cell>
          <cell r="O1" t="str">
            <v>C1Cat2</v>
          </cell>
          <cell r="P1" t="str">
            <v>C2Cat1</v>
          </cell>
          <cell r="Q1" t="str">
            <v>C2Cat2</v>
          </cell>
        </row>
        <row r="2">
          <cell r="A2" t="str">
            <v>-</v>
          </cell>
          <cell r="B2" t="str">
            <v>-</v>
          </cell>
          <cell r="C2" t="str">
            <v>-</v>
          </cell>
          <cell r="D2" t="str">
            <v>-</v>
          </cell>
          <cell r="E2" t="str">
            <v>-</v>
          </cell>
          <cell r="F2" t="str">
            <v>-</v>
          </cell>
          <cell r="G2" t="str">
            <v>-</v>
          </cell>
          <cell r="H2">
            <v>0</v>
          </cell>
          <cell r="I2" t="str">
            <v>-</v>
          </cell>
          <cell r="J2" t="str">
            <v>-</v>
          </cell>
          <cell r="K2" t="str">
            <v>-</v>
          </cell>
          <cell r="L2" t="str">
            <v>-</v>
          </cell>
          <cell r="M2">
            <v>0</v>
          </cell>
          <cell r="N2" t="str">
            <v>-</v>
          </cell>
          <cell r="O2" t="str">
            <v>-</v>
          </cell>
          <cell r="P2" t="str">
            <v>-</v>
          </cell>
          <cell r="Q2" t="str">
            <v>-</v>
          </cell>
        </row>
        <row r="3">
          <cell r="A3" t="str">
            <v>-</v>
          </cell>
          <cell r="B3" t="str">
            <v>-</v>
          </cell>
          <cell r="C3" t="str">
            <v>-</v>
          </cell>
          <cell r="D3" t="str">
            <v>-</v>
          </cell>
          <cell r="E3" t="str">
            <v>-</v>
          </cell>
          <cell r="F3" t="str">
            <v>-</v>
          </cell>
          <cell r="G3" t="str">
            <v>-</v>
          </cell>
          <cell r="H3">
            <v>0</v>
          </cell>
          <cell r="I3" t="str">
            <v>-</v>
          </cell>
          <cell r="J3" t="str">
            <v>-</v>
          </cell>
          <cell r="K3" t="str">
            <v>-</v>
          </cell>
          <cell r="L3" t="str">
            <v>-</v>
          </cell>
          <cell r="M3">
            <v>0</v>
          </cell>
          <cell r="N3" t="str">
            <v>-</v>
          </cell>
          <cell r="O3" t="str">
            <v>-</v>
          </cell>
          <cell r="P3" t="str">
            <v>-</v>
          </cell>
          <cell r="Q3" t="str">
            <v>-</v>
          </cell>
        </row>
        <row r="4">
          <cell r="A4" t="str">
            <v>-</v>
          </cell>
          <cell r="B4" t="str">
            <v>-</v>
          </cell>
          <cell r="C4" t="str">
            <v>-</v>
          </cell>
          <cell r="D4" t="str">
            <v>-</v>
          </cell>
          <cell r="E4" t="str">
            <v>-</v>
          </cell>
          <cell r="F4" t="str">
            <v>-</v>
          </cell>
          <cell r="G4" t="str">
            <v>-</v>
          </cell>
          <cell r="H4">
            <v>0</v>
          </cell>
          <cell r="I4" t="str">
            <v>-</v>
          </cell>
          <cell r="J4" t="str">
            <v>-</v>
          </cell>
          <cell r="K4" t="str">
            <v>-</v>
          </cell>
          <cell r="L4" t="str">
            <v>-</v>
          </cell>
          <cell r="M4">
            <v>0</v>
          </cell>
          <cell r="N4" t="str">
            <v>-</v>
          </cell>
          <cell r="O4" t="str">
            <v>-</v>
          </cell>
          <cell r="P4" t="str">
            <v>-</v>
          </cell>
          <cell r="Q4" t="str">
            <v>-</v>
          </cell>
        </row>
        <row r="5">
          <cell r="A5" t="str">
            <v>-</v>
          </cell>
          <cell r="B5" t="str">
            <v>-</v>
          </cell>
          <cell r="C5" t="str">
            <v>-</v>
          </cell>
          <cell r="D5" t="str">
            <v>-</v>
          </cell>
          <cell r="E5" t="str">
            <v>-</v>
          </cell>
          <cell r="F5" t="str">
            <v>-</v>
          </cell>
          <cell r="G5" t="str">
            <v>-</v>
          </cell>
          <cell r="H5">
            <v>0</v>
          </cell>
          <cell r="I5" t="str">
            <v>-</v>
          </cell>
          <cell r="J5" t="str">
            <v>-</v>
          </cell>
          <cell r="K5" t="str">
            <v>-</v>
          </cell>
          <cell r="L5" t="str">
            <v>-</v>
          </cell>
          <cell r="M5">
            <v>0</v>
          </cell>
          <cell r="N5" t="str">
            <v>-</v>
          </cell>
          <cell r="O5" t="str">
            <v>-</v>
          </cell>
          <cell r="P5" t="str">
            <v>-</v>
          </cell>
          <cell r="Q5" t="str">
            <v>-</v>
          </cell>
          <cell r="T5" t="str">
            <v>REG4</v>
          </cell>
          <cell r="V5" t="str">
            <v>A</v>
          </cell>
          <cell r="W5" t="str">
            <v>Marshall</v>
          </cell>
        </row>
        <row r="6">
          <cell r="A6" t="str">
            <v>-</v>
          </cell>
          <cell r="B6" t="str">
            <v>-</v>
          </cell>
          <cell r="C6" t="str">
            <v>-</v>
          </cell>
          <cell r="D6" t="str">
            <v>-</v>
          </cell>
          <cell r="E6" t="str">
            <v>-</v>
          </cell>
          <cell r="F6" t="str">
            <v>-</v>
          </cell>
          <cell r="G6" t="str">
            <v>-</v>
          </cell>
          <cell r="H6">
            <v>0</v>
          </cell>
          <cell r="I6" t="str">
            <v>-</v>
          </cell>
          <cell r="J6" t="str">
            <v>-</v>
          </cell>
          <cell r="K6" t="str">
            <v>-</v>
          </cell>
          <cell r="L6" t="str">
            <v>-</v>
          </cell>
          <cell r="M6">
            <v>0</v>
          </cell>
          <cell r="N6" t="str">
            <v>-</v>
          </cell>
          <cell r="O6" t="str">
            <v>-</v>
          </cell>
          <cell r="P6" t="str">
            <v>-</v>
          </cell>
          <cell r="Q6" t="str">
            <v>-</v>
          </cell>
          <cell r="T6" t="str">
            <v>REG3</v>
          </cell>
          <cell r="V6" t="str">
            <v>B</v>
          </cell>
          <cell r="W6" t="str">
            <v>Recorder C</v>
          </cell>
        </row>
        <row r="7">
          <cell r="A7" t="str">
            <v>-</v>
          </cell>
          <cell r="B7" t="str">
            <v>-</v>
          </cell>
          <cell r="C7" t="str">
            <v>-</v>
          </cell>
          <cell r="D7" t="str">
            <v>-</v>
          </cell>
          <cell r="E7" t="str">
            <v>7-8</v>
          </cell>
          <cell r="F7" t="str">
            <v>7-8</v>
          </cell>
          <cell r="G7" t="str">
            <v>7-8</v>
          </cell>
          <cell r="H7">
            <v>0</v>
          </cell>
          <cell r="I7" t="str">
            <v>-</v>
          </cell>
          <cell r="J7" t="str">
            <v>-</v>
          </cell>
          <cell r="K7" t="str">
            <v>-</v>
          </cell>
          <cell r="L7" t="str">
            <v>-</v>
          </cell>
          <cell r="M7">
            <v>0</v>
          </cell>
          <cell r="N7" t="str">
            <v>-</v>
          </cell>
          <cell r="O7" t="str">
            <v>-</v>
          </cell>
          <cell r="P7" t="str">
            <v>-</v>
          </cell>
          <cell r="Q7" t="str">
            <v>-</v>
          </cell>
          <cell r="T7" t="str">
            <v>REG2</v>
          </cell>
          <cell r="V7" t="str">
            <v>C</v>
          </cell>
          <cell r="W7" t="str">
            <v>Recorder M</v>
          </cell>
        </row>
        <row r="8">
          <cell r="A8" t="str">
            <v>-</v>
          </cell>
          <cell r="B8" t="str">
            <v>-</v>
          </cell>
          <cell r="C8" t="str">
            <v>-</v>
          </cell>
          <cell r="D8" t="str">
            <v>-</v>
          </cell>
          <cell r="E8" t="str">
            <v>7-8</v>
          </cell>
          <cell r="F8" t="str">
            <v>7-8</v>
          </cell>
          <cell r="G8" t="str">
            <v>7-8</v>
          </cell>
          <cell r="H8">
            <v>0</v>
          </cell>
          <cell r="I8" t="str">
            <v>-</v>
          </cell>
          <cell r="J8" t="str">
            <v>-</v>
          </cell>
          <cell r="K8" t="str">
            <v>-</v>
          </cell>
          <cell r="L8" t="str">
            <v>-</v>
          </cell>
          <cell r="M8">
            <v>0</v>
          </cell>
          <cell r="N8" t="str">
            <v>-</v>
          </cell>
          <cell r="O8" t="str">
            <v>-</v>
          </cell>
          <cell r="P8" t="str">
            <v>-</v>
          </cell>
          <cell r="Q8" t="str">
            <v>-</v>
          </cell>
          <cell r="T8" t="str">
            <v>REG1</v>
          </cell>
          <cell r="V8" t="str">
            <v>D</v>
          </cell>
          <cell r="W8" t="str">
            <v>Judge (Nov)</v>
          </cell>
        </row>
        <row r="9">
          <cell r="A9" t="str">
            <v>-</v>
          </cell>
          <cell r="B9" t="str">
            <v>9-10</v>
          </cell>
          <cell r="C9" t="str">
            <v>9-10</v>
          </cell>
          <cell r="D9" t="str">
            <v>9-10</v>
          </cell>
          <cell r="E9" t="str">
            <v>9-10</v>
          </cell>
          <cell r="F9" t="str">
            <v>9-10</v>
          </cell>
          <cell r="G9" t="str">
            <v>9-10</v>
          </cell>
          <cell r="H9">
            <v>0</v>
          </cell>
          <cell r="I9" t="str">
            <v>9-14</v>
          </cell>
          <cell r="J9" t="str">
            <v>9-14</v>
          </cell>
          <cell r="K9" t="str">
            <v>9-14</v>
          </cell>
          <cell r="L9" t="str">
            <v>9-14</v>
          </cell>
          <cell r="M9">
            <v>0</v>
          </cell>
          <cell r="N9" t="str">
            <v>9-14</v>
          </cell>
          <cell r="O9" t="str">
            <v>9-14</v>
          </cell>
          <cell r="P9" t="str">
            <v>9-14</v>
          </cell>
          <cell r="Q9" t="str">
            <v>9-14</v>
          </cell>
          <cell r="T9" t="str">
            <v>CLB3</v>
          </cell>
          <cell r="V9" t="str">
            <v>E</v>
          </cell>
          <cell r="W9" t="str">
            <v>Judge (Club)</v>
          </cell>
        </row>
        <row r="10">
          <cell r="A10" t="str">
            <v>10</v>
          </cell>
          <cell r="B10" t="str">
            <v>9-10</v>
          </cell>
          <cell r="C10" t="str">
            <v>9-10</v>
          </cell>
          <cell r="D10" t="str">
            <v>9-10</v>
          </cell>
          <cell r="E10" t="str">
            <v>9-10</v>
          </cell>
          <cell r="F10" t="str">
            <v>9-10</v>
          </cell>
          <cell r="G10" t="str">
            <v>9-10</v>
          </cell>
          <cell r="H10">
            <v>0</v>
          </cell>
          <cell r="I10" t="str">
            <v>9-14</v>
          </cell>
          <cell r="J10" t="str">
            <v>9-14</v>
          </cell>
          <cell r="K10" t="str">
            <v>9-14</v>
          </cell>
          <cell r="L10" t="str">
            <v>9-14</v>
          </cell>
          <cell r="M10">
            <v>0</v>
          </cell>
          <cell r="N10" t="str">
            <v>9-14</v>
          </cell>
          <cell r="O10" t="str">
            <v>9-14</v>
          </cell>
          <cell r="P10" t="str">
            <v>9-14</v>
          </cell>
          <cell r="Q10" t="str">
            <v>9-14</v>
          </cell>
          <cell r="T10" t="str">
            <v>CLB2</v>
          </cell>
          <cell r="V10" t="str">
            <v>F</v>
          </cell>
          <cell r="W10" t="str">
            <v>Judge (Cnty)</v>
          </cell>
        </row>
        <row r="11">
          <cell r="A11" t="str">
            <v>11-12</v>
          </cell>
          <cell r="B11" t="str">
            <v>11-12</v>
          </cell>
          <cell r="C11" t="str">
            <v>11-12</v>
          </cell>
          <cell r="D11" t="str">
            <v>11-12</v>
          </cell>
          <cell r="E11" t="str">
            <v>11-12</v>
          </cell>
          <cell r="F11" t="str">
            <v>11-12</v>
          </cell>
          <cell r="G11" t="str">
            <v>11-12</v>
          </cell>
          <cell r="H11">
            <v>0</v>
          </cell>
          <cell r="I11" t="str">
            <v>9-14</v>
          </cell>
          <cell r="J11" t="str">
            <v>9-14</v>
          </cell>
          <cell r="K11" t="str">
            <v>9-14</v>
          </cell>
          <cell r="L11" t="str">
            <v>9-14</v>
          </cell>
          <cell r="M11">
            <v>0</v>
          </cell>
          <cell r="N11" t="str">
            <v>9-14</v>
          </cell>
          <cell r="O11" t="str">
            <v>9-14</v>
          </cell>
          <cell r="P11" t="str">
            <v>9-14</v>
          </cell>
          <cell r="Q11" t="str">
            <v>9-14</v>
          </cell>
          <cell r="T11" t="str">
            <v>CLB1</v>
          </cell>
          <cell r="V11" t="str">
            <v>G</v>
          </cell>
          <cell r="W11" t="str">
            <v>Judge (Rgnl)</v>
          </cell>
        </row>
        <row r="12">
          <cell r="A12" t="str">
            <v>11-12</v>
          </cell>
          <cell r="B12" t="str">
            <v>11-12</v>
          </cell>
          <cell r="C12" t="str">
            <v>11-12</v>
          </cell>
          <cell r="D12" t="str">
            <v>11-12</v>
          </cell>
          <cell r="E12" t="str">
            <v>11-12</v>
          </cell>
          <cell r="F12" t="str">
            <v>11-12</v>
          </cell>
          <cell r="G12" t="str">
            <v>11-12</v>
          </cell>
          <cell r="H12">
            <v>0</v>
          </cell>
          <cell r="I12" t="str">
            <v>9-14</v>
          </cell>
          <cell r="J12" t="str">
            <v>9-14</v>
          </cell>
          <cell r="K12" t="str">
            <v>9-14</v>
          </cell>
          <cell r="L12" t="str">
            <v>9-14</v>
          </cell>
          <cell r="M12">
            <v>0</v>
          </cell>
          <cell r="N12" t="str">
            <v>9-14</v>
          </cell>
          <cell r="O12" t="str">
            <v>9-14</v>
          </cell>
          <cell r="P12" t="str">
            <v>9-14</v>
          </cell>
          <cell r="Q12" t="str">
            <v>9-14</v>
          </cell>
          <cell r="T12" t="str">
            <v>R1Cat1</v>
          </cell>
          <cell r="V12" t="str">
            <v>H</v>
          </cell>
          <cell r="W12" t="str">
            <v>Judge (Znl)</v>
          </cell>
        </row>
        <row r="13">
          <cell r="A13" t="str">
            <v>13-14</v>
          </cell>
          <cell r="B13" t="str">
            <v>13-14</v>
          </cell>
          <cell r="C13" t="str">
            <v>13-14</v>
          </cell>
          <cell r="D13" t="str">
            <v>13-17</v>
          </cell>
          <cell r="E13" t="str">
            <v>13-14</v>
          </cell>
          <cell r="F13" t="str">
            <v>13-14</v>
          </cell>
          <cell r="G13" t="str">
            <v>13-14</v>
          </cell>
          <cell r="H13">
            <v>0</v>
          </cell>
          <cell r="I13" t="str">
            <v>9-14</v>
          </cell>
          <cell r="J13" t="str">
            <v>9-14</v>
          </cell>
          <cell r="K13" t="str">
            <v>9-14</v>
          </cell>
          <cell r="L13" t="str">
            <v>9-14</v>
          </cell>
          <cell r="M13">
            <v>0</v>
          </cell>
          <cell r="N13" t="str">
            <v>9-14</v>
          </cell>
          <cell r="O13" t="str">
            <v>9-14</v>
          </cell>
          <cell r="P13" t="str">
            <v>9-14</v>
          </cell>
          <cell r="Q13" t="str">
            <v>9-14</v>
          </cell>
          <cell r="T13" t="str">
            <v>R1Cat2</v>
          </cell>
          <cell r="W13" t="str">
            <v>Judge (Ntnl)</v>
          </cell>
        </row>
        <row r="14">
          <cell r="A14" t="str">
            <v>13-14</v>
          </cell>
          <cell r="B14" t="str">
            <v>13-14</v>
          </cell>
          <cell r="C14" t="str">
            <v>13-14</v>
          </cell>
          <cell r="D14" t="str">
            <v>13-17</v>
          </cell>
          <cell r="E14" t="str">
            <v>13-14</v>
          </cell>
          <cell r="F14" t="str">
            <v>13-14</v>
          </cell>
          <cell r="G14" t="str">
            <v>13-14</v>
          </cell>
          <cell r="H14">
            <v>0</v>
          </cell>
          <cell r="I14" t="str">
            <v>9-14</v>
          </cell>
          <cell r="J14" t="str">
            <v>9-14</v>
          </cell>
          <cell r="K14" t="str">
            <v>9-14</v>
          </cell>
          <cell r="L14" t="str">
            <v>9-14</v>
          </cell>
          <cell r="M14">
            <v>0</v>
          </cell>
          <cell r="N14" t="str">
            <v>9-14</v>
          </cell>
          <cell r="O14" t="str">
            <v>9-14</v>
          </cell>
          <cell r="P14" t="str">
            <v>9-14</v>
          </cell>
          <cell r="Q14" t="str">
            <v>9-14</v>
          </cell>
          <cell r="T14" t="str">
            <v>R2Cat1</v>
          </cell>
          <cell r="V14" t="str">
            <v>F</v>
          </cell>
          <cell r="W14" t="str">
            <v>Judge (Brvt)</v>
          </cell>
        </row>
        <row r="15">
          <cell r="A15" t="str">
            <v>15-16</v>
          </cell>
          <cell r="B15" t="str">
            <v>15+</v>
          </cell>
          <cell r="C15" t="str">
            <v>15+</v>
          </cell>
          <cell r="D15" t="str">
            <v>13-17</v>
          </cell>
          <cell r="E15" t="str">
            <v>15+</v>
          </cell>
          <cell r="F15" t="str">
            <v>15+</v>
          </cell>
          <cell r="G15" t="str">
            <v>15+</v>
          </cell>
          <cell r="H15">
            <v>0</v>
          </cell>
          <cell r="I15" t="str">
            <v>15+</v>
          </cell>
          <cell r="J15" t="str">
            <v>15+</v>
          </cell>
          <cell r="K15" t="str">
            <v>15+</v>
          </cell>
          <cell r="L15" t="str">
            <v>15+</v>
          </cell>
          <cell r="M15">
            <v>0</v>
          </cell>
          <cell r="N15" t="str">
            <v>15+</v>
          </cell>
          <cell r="O15" t="str">
            <v>15+</v>
          </cell>
          <cell r="P15" t="str">
            <v>15+</v>
          </cell>
          <cell r="Q15" t="str">
            <v>15+</v>
          </cell>
          <cell r="T15" t="str">
            <v>R2Cat2</v>
          </cell>
          <cell r="V15" t="str">
            <v>M</v>
          </cell>
          <cell r="W15" t="str">
            <v>IT / Admin</v>
          </cell>
        </row>
        <row r="16">
          <cell r="A16" t="str">
            <v>15-16</v>
          </cell>
          <cell r="B16" t="str">
            <v>15+</v>
          </cell>
          <cell r="C16" t="str">
            <v>15+</v>
          </cell>
          <cell r="D16" t="str">
            <v>13-17</v>
          </cell>
          <cell r="E16" t="str">
            <v>15+</v>
          </cell>
          <cell r="F16" t="str">
            <v>15+</v>
          </cell>
          <cell r="G16" t="str">
            <v>15+</v>
          </cell>
          <cell r="H16">
            <v>0</v>
          </cell>
          <cell r="I16" t="str">
            <v>15+</v>
          </cell>
          <cell r="J16" t="str">
            <v>15+</v>
          </cell>
          <cell r="K16" t="str">
            <v>15+</v>
          </cell>
          <cell r="L16" t="str">
            <v>15+</v>
          </cell>
          <cell r="M16">
            <v>0</v>
          </cell>
          <cell r="N16" t="str">
            <v>15+</v>
          </cell>
          <cell r="O16" t="str">
            <v>15+</v>
          </cell>
          <cell r="P16" t="str">
            <v>15+</v>
          </cell>
          <cell r="Q16" t="str">
            <v>15+</v>
          </cell>
          <cell r="T16" t="str">
            <v>C1Cat1</v>
          </cell>
          <cell r="W16" t="str">
            <v>Welfare Officer</v>
          </cell>
        </row>
        <row r="17">
          <cell r="A17" t="str">
            <v>17+</v>
          </cell>
          <cell r="B17" t="str">
            <v>15+</v>
          </cell>
          <cell r="C17" t="str">
            <v>15+</v>
          </cell>
          <cell r="D17" t="str">
            <v>13-17</v>
          </cell>
          <cell r="E17" t="str">
            <v>15+</v>
          </cell>
          <cell r="F17" t="str">
            <v>15+</v>
          </cell>
          <cell r="G17" t="str">
            <v>15+</v>
          </cell>
          <cell r="H17">
            <v>0</v>
          </cell>
          <cell r="I17" t="str">
            <v>15+</v>
          </cell>
          <cell r="J17" t="str">
            <v>15+</v>
          </cell>
          <cell r="K17" t="str">
            <v>15+</v>
          </cell>
          <cell r="L17" t="str">
            <v>15+</v>
          </cell>
          <cell r="M17">
            <v>0</v>
          </cell>
          <cell r="N17" t="str">
            <v>15+</v>
          </cell>
          <cell r="O17" t="str">
            <v>15+</v>
          </cell>
          <cell r="P17" t="str">
            <v>15+</v>
          </cell>
          <cell r="Q17" t="str">
            <v>15+</v>
          </cell>
          <cell r="T17" t="str">
            <v>C1Cat2</v>
          </cell>
        </row>
        <row r="18">
          <cell r="A18" t="str">
            <v>17+</v>
          </cell>
          <cell r="B18" t="str">
            <v>15+</v>
          </cell>
          <cell r="C18" t="str">
            <v>15+</v>
          </cell>
          <cell r="D18" t="str">
            <v>18+</v>
          </cell>
          <cell r="E18" t="str">
            <v>15+</v>
          </cell>
          <cell r="F18" t="str">
            <v>15+</v>
          </cell>
          <cell r="G18" t="str">
            <v>15+</v>
          </cell>
          <cell r="H18">
            <v>0</v>
          </cell>
          <cell r="I18" t="str">
            <v>15+</v>
          </cell>
          <cell r="J18" t="str">
            <v>15+</v>
          </cell>
          <cell r="K18" t="str">
            <v>15+</v>
          </cell>
          <cell r="L18" t="str">
            <v>15+</v>
          </cell>
          <cell r="M18">
            <v>0</v>
          </cell>
          <cell r="N18" t="str">
            <v>15+</v>
          </cell>
          <cell r="O18" t="str">
            <v>15+</v>
          </cell>
          <cell r="P18" t="str">
            <v>15+</v>
          </cell>
          <cell r="Q18" t="str">
            <v>15+</v>
          </cell>
          <cell r="T18" t="str">
            <v>C2Cat1</v>
          </cell>
        </row>
        <row r="19">
          <cell r="A19" t="str">
            <v>17+</v>
          </cell>
          <cell r="B19" t="str">
            <v>15+</v>
          </cell>
          <cell r="C19" t="str">
            <v>15+</v>
          </cell>
          <cell r="D19" t="str">
            <v>18+</v>
          </cell>
          <cell r="E19" t="str">
            <v>15+</v>
          </cell>
          <cell r="F19" t="str">
            <v>15+</v>
          </cell>
          <cell r="G19" t="str">
            <v>15+</v>
          </cell>
          <cell r="H19">
            <v>0</v>
          </cell>
          <cell r="I19" t="str">
            <v>15+</v>
          </cell>
          <cell r="J19" t="str">
            <v>15+</v>
          </cell>
          <cell r="K19" t="str">
            <v>15+</v>
          </cell>
          <cell r="L19" t="str">
            <v>15+</v>
          </cell>
          <cell r="M19">
            <v>0</v>
          </cell>
          <cell r="N19" t="str">
            <v>15+</v>
          </cell>
          <cell r="O19" t="str">
            <v>15+</v>
          </cell>
          <cell r="P19" t="str">
            <v>15+</v>
          </cell>
          <cell r="Q19" t="str">
            <v>15+</v>
          </cell>
          <cell r="T19" t="str">
            <v>C2Cat2</v>
          </cell>
        </row>
        <row r="20">
          <cell r="A20" t="str">
            <v>17+</v>
          </cell>
          <cell r="B20" t="str">
            <v>15+</v>
          </cell>
          <cell r="C20" t="str">
            <v>15+</v>
          </cell>
          <cell r="D20" t="str">
            <v>18+</v>
          </cell>
          <cell r="E20" t="str">
            <v>15+</v>
          </cell>
          <cell r="F20" t="str">
            <v>15+</v>
          </cell>
          <cell r="G20" t="str">
            <v>15+</v>
          </cell>
          <cell r="H20">
            <v>0</v>
          </cell>
          <cell r="I20" t="str">
            <v>15+</v>
          </cell>
          <cell r="J20" t="str">
            <v>15+</v>
          </cell>
          <cell r="K20" t="str">
            <v>15+</v>
          </cell>
          <cell r="L20" t="str">
            <v>15+</v>
          </cell>
          <cell r="M20">
            <v>0</v>
          </cell>
          <cell r="N20" t="str">
            <v>15+</v>
          </cell>
          <cell r="O20" t="str">
            <v>15+</v>
          </cell>
          <cell r="P20" t="str">
            <v>15+</v>
          </cell>
          <cell r="Q20" t="str">
            <v>15+</v>
          </cell>
          <cell r="U20" t="str">
            <v>All Day</v>
          </cell>
          <cell r="V20" t="str">
            <v>Novice</v>
          </cell>
        </row>
        <row r="21">
          <cell r="A21" t="str">
            <v>17+</v>
          </cell>
          <cell r="B21" t="str">
            <v>15+</v>
          </cell>
          <cell r="C21" t="str">
            <v>15+</v>
          </cell>
          <cell r="D21" t="str">
            <v>18+</v>
          </cell>
          <cell r="E21" t="str">
            <v>15+</v>
          </cell>
          <cell r="F21" t="str">
            <v>15+</v>
          </cell>
          <cell r="G21" t="str">
            <v>15+</v>
          </cell>
          <cell r="H21">
            <v>0</v>
          </cell>
          <cell r="I21" t="str">
            <v>15+</v>
          </cell>
          <cell r="J21" t="str">
            <v>15+</v>
          </cell>
          <cell r="K21" t="str">
            <v>15+</v>
          </cell>
          <cell r="L21" t="str">
            <v>15+</v>
          </cell>
          <cell r="M21">
            <v>0</v>
          </cell>
          <cell r="N21" t="str">
            <v>15+</v>
          </cell>
          <cell r="O21" t="str">
            <v>15+</v>
          </cell>
          <cell r="P21" t="str">
            <v>15+</v>
          </cell>
          <cell r="Q21" t="str">
            <v>15+</v>
          </cell>
          <cell r="U21" t="str">
            <v>Morning</v>
          </cell>
          <cell r="V21" t="str">
            <v>Club</v>
          </cell>
        </row>
        <row r="22">
          <cell r="A22" t="str">
            <v>17+</v>
          </cell>
          <cell r="B22" t="str">
            <v>15+</v>
          </cell>
          <cell r="C22" t="str">
            <v>15+</v>
          </cell>
          <cell r="D22" t="str">
            <v>18+</v>
          </cell>
          <cell r="E22" t="str">
            <v>15+</v>
          </cell>
          <cell r="F22" t="str">
            <v>15+</v>
          </cell>
          <cell r="G22" t="str">
            <v>15+</v>
          </cell>
          <cell r="H22">
            <v>0</v>
          </cell>
          <cell r="I22" t="str">
            <v>15+</v>
          </cell>
          <cell r="J22" t="str">
            <v>15+</v>
          </cell>
          <cell r="K22" t="str">
            <v>15+</v>
          </cell>
          <cell r="L22" t="str">
            <v>15+</v>
          </cell>
          <cell r="M22">
            <v>0</v>
          </cell>
          <cell r="N22" t="str">
            <v>15+</v>
          </cell>
          <cell r="O22" t="str">
            <v>15+</v>
          </cell>
          <cell r="P22" t="str">
            <v>15+</v>
          </cell>
          <cell r="Q22" t="str">
            <v>15+</v>
          </cell>
          <cell r="U22" t="str">
            <v>Afternoon</v>
          </cell>
          <cell r="V22" t="str">
            <v>County</v>
          </cell>
        </row>
        <row r="23">
          <cell r="A23" t="str">
            <v>17+</v>
          </cell>
          <cell r="B23" t="str">
            <v>15+</v>
          </cell>
          <cell r="C23" t="str">
            <v>15+</v>
          </cell>
          <cell r="D23" t="str">
            <v>18+</v>
          </cell>
          <cell r="E23" t="str">
            <v>15+</v>
          </cell>
          <cell r="F23" t="str">
            <v>15+</v>
          </cell>
          <cell r="G23" t="str">
            <v>15+</v>
          </cell>
          <cell r="H23">
            <v>0</v>
          </cell>
          <cell r="I23" t="str">
            <v>15+</v>
          </cell>
          <cell r="J23" t="str">
            <v>15+</v>
          </cell>
          <cell r="K23" t="str">
            <v>15+</v>
          </cell>
          <cell r="L23" t="str">
            <v>15+</v>
          </cell>
          <cell r="M23">
            <v>0</v>
          </cell>
          <cell r="N23" t="str">
            <v>15+</v>
          </cell>
          <cell r="O23" t="str">
            <v>15+</v>
          </cell>
          <cell r="P23" t="str">
            <v>15+</v>
          </cell>
          <cell r="Q23" t="str">
            <v>15+</v>
          </cell>
          <cell r="V23" t="str">
            <v>Regional</v>
          </cell>
        </row>
        <row r="24">
          <cell r="A24" t="str">
            <v>17+</v>
          </cell>
          <cell r="B24" t="str">
            <v>15+</v>
          </cell>
          <cell r="C24" t="str">
            <v>15+</v>
          </cell>
          <cell r="D24" t="str">
            <v>18+</v>
          </cell>
          <cell r="E24" t="str">
            <v>15+</v>
          </cell>
          <cell r="F24" t="str">
            <v>15+</v>
          </cell>
          <cell r="G24" t="str">
            <v>15+</v>
          </cell>
          <cell r="H24">
            <v>0</v>
          </cell>
          <cell r="I24" t="str">
            <v>15+</v>
          </cell>
          <cell r="J24" t="str">
            <v>15+</v>
          </cell>
          <cell r="K24" t="str">
            <v>15+</v>
          </cell>
          <cell r="L24" t="str">
            <v>15+</v>
          </cell>
          <cell r="M24">
            <v>0</v>
          </cell>
          <cell r="N24" t="str">
            <v>15+</v>
          </cell>
          <cell r="O24" t="str">
            <v>15+</v>
          </cell>
          <cell r="P24" t="str">
            <v>15+</v>
          </cell>
          <cell r="Q24" t="str">
            <v>15+</v>
          </cell>
          <cell r="V24" t="str">
            <v>Zonal</v>
          </cell>
        </row>
        <row r="25">
          <cell r="A25" t="str">
            <v>17+</v>
          </cell>
          <cell r="B25" t="str">
            <v>15+</v>
          </cell>
          <cell r="C25" t="str">
            <v>15+</v>
          </cell>
          <cell r="D25" t="str">
            <v>18+</v>
          </cell>
          <cell r="E25" t="str">
            <v>15+</v>
          </cell>
          <cell r="F25" t="str">
            <v>15+</v>
          </cell>
          <cell r="G25" t="str">
            <v>15+</v>
          </cell>
          <cell r="H25">
            <v>0</v>
          </cell>
          <cell r="I25" t="str">
            <v>15+</v>
          </cell>
          <cell r="J25" t="str">
            <v>15+</v>
          </cell>
          <cell r="K25" t="str">
            <v>15+</v>
          </cell>
          <cell r="L25" t="str">
            <v>15+</v>
          </cell>
          <cell r="M25">
            <v>0</v>
          </cell>
          <cell r="N25" t="str">
            <v>15+</v>
          </cell>
          <cell r="O25" t="str">
            <v>15+</v>
          </cell>
          <cell r="P25" t="str">
            <v>15+</v>
          </cell>
          <cell r="Q25" t="str">
            <v>15+</v>
          </cell>
          <cell r="V25" t="str">
            <v>National</v>
          </cell>
        </row>
        <row r="26">
          <cell r="A26" t="str">
            <v>17+</v>
          </cell>
          <cell r="B26" t="str">
            <v>15+</v>
          </cell>
          <cell r="C26" t="str">
            <v>15+</v>
          </cell>
          <cell r="D26" t="str">
            <v>18+</v>
          </cell>
          <cell r="E26" t="str">
            <v>15+</v>
          </cell>
          <cell r="F26" t="str">
            <v>15+</v>
          </cell>
          <cell r="G26" t="str">
            <v>15+</v>
          </cell>
          <cell r="H26">
            <v>0</v>
          </cell>
          <cell r="I26" t="str">
            <v>15+</v>
          </cell>
          <cell r="J26" t="str">
            <v>15+</v>
          </cell>
          <cell r="K26" t="str">
            <v>15+</v>
          </cell>
          <cell r="L26" t="str">
            <v>15+</v>
          </cell>
          <cell r="M26">
            <v>0</v>
          </cell>
          <cell r="N26" t="str">
            <v>15+</v>
          </cell>
          <cell r="O26" t="str">
            <v>15+</v>
          </cell>
          <cell r="P26" t="str">
            <v>15+</v>
          </cell>
          <cell r="Q26" t="str">
            <v>15+</v>
          </cell>
          <cell r="V26" t="str">
            <v>Brevet</v>
          </cell>
        </row>
        <row r="27">
          <cell r="A27" t="str">
            <v>17+</v>
          </cell>
          <cell r="B27" t="str">
            <v>15+</v>
          </cell>
          <cell r="C27" t="str">
            <v>15+</v>
          </cell>
          <cell r="D27" t="str">
            <v>18+</v>
          </cell>
          <cell r="E27" t="str">
            <v>15+</v>
          </cell>
          <cell r="F27" t="str">
            <v>15+</v>
          </cell>
          <cell r="G27" t="str">
            <v>15+</v>
          </cell>
          <cell r="H27">
            <v>0</v>
          </cell>
          <cell r="I27" t="str">
            <v>15+</v>
          </cell>
          <cell r="J27" t="str">
            <v>15+</v>
          </cell>
          <cell r="K27" t="str">
            <v>15+</v>
          </cell>
          <cell r="L27" t="str">
            <v>15+</v>
          </cell>
          <cell r="M27">
            <v>0</v>
          </cell>
          <cell r="N27" t="str">
            <v>15+</v>
          </cell>
          <cell r="O27" t="str">
            <v>15+</v>
          </cell>
          <cell r="P27" t="str">
            <v>15+</v>
          </cell>
          <cell r="Q27" t="str">
            <v>15+</v>
          </cell>
          <cell r="V27" t="str">
            <v>IT / Admin</v>
          </cell>
        </row>
        <row r="28">
          <cell r="A28" t="str">
            <v>17+</v>
          </cell>
          <cell r="B28" t="str">
            <v>15+</v>
          </cell>
          <cell r="C28" t="str">
            <v>15+</v>
          </cell>
          <cell r="D28" t="str">
            <v>18+</v>
          </cell>
          <cell r="E28" t="str">
            <v>15+</v>
          </cell>
          <cell r="F28" t="str">
            <v>15+</v>
          </cell>
          <cell r="G28" t="str">
            <v>15+</v>
          </cell>
          <cell r="H28">
            <v>0</v>
          </cell>
          <cell r="I28" t="str">
            <v>15+</v>
          </cell>
          <cell r="J28" t="str">
            <v>15+</v>
          </cell>
          <cell r="K28" t="str">
            <v>15+</v>
          </cell>
          <cell r="L28" t="str">
            <v>15+</v>
          </cell>
          <cell r="M28">
            <v>0</v>
          </cell>
          <cell r="N28" t="str">
            <v>15+</v>
          </cell>
          <cell r="O28" t="str">
            <v>15+</v>
          </cell>
          <cell r="P28" t="str">
            <v>15+</v>
          </cell>
          <cell r="Q28" t="str">
            <v>15+</v>
          </cell>
          <cell r="V28" t="str">
            <v>Welfare Officer</v>
          </cell>
        </row>
        <row r="29">
          <cell r="A29" t="str">
            <v>17+</v>
          </cell>
          <cell r="B29" t="str">
            <v>15+</v>
          </cell>
          <cell r="C29" t="str">
            <v>15+</v>
          </cell>
          <cell r="D29" t="str">
            <v>18+</v>
          </cell>
          <cell r="E29" t="str">
            <v>15+</v>
          </cell>
          <cell r="F29" t="str">
            <v>15+</v>
          </cell>
          <cell r="G29" t="str">
            <v>15+</v>
          </cell>
          <cell r="H29">
            <v>0</v>
          </cell>
          <cell r="I29" t="str">
            <v>15+</v>
          </cell>
          <cell r="J29" t="str">
            <v>15+</v>
          </cell>
          <cell r="K29" t="str">
            <v>15+</v>
          </cell>
          <cell r="L29" t="str">
            <v>15+</v>
          </cell>
          <cell r="M29">
            <v>0</v>
          </cell>
          <cell r="N29" t="str">
            <v>15+</v>
          </cell>
          <cell r="O29" t="str">
            <v>15+</v>
          </cell>
          <cell r="P29" t="str">
            <v>15+</v>
          </cell>
          <cell r="Q29" t="str">
            <v>15+</v>
          </cell>
        </row>
        <row r="30">
          <cell r="A30" t="str">
            <v>17+</v>
          </cell>
          <cell r="B30" t="str">
            <v>15+</v>
          </cell>
          <cell r="C30" t="str">
            <v>15+</v>
          </cell>
          <cell r="D30" t="str">
            <v>18+</v>
          </cell>
          <cell r="E30" t="str">
            <v>15+</v>
          </cell>
          <cell r="F30" t="str">
            <v>15+</v>
          </cell>
          <cell r="G30" t="str">
            <v>15+</v>
          </cell>
          <cell r="H30">
            <v>0</v>
          </cell>
          <cell r="I30" t="str">
            <v>15+</v>
          </cell>
          <cell r="J30" t="str">
            <v>15+</v>
          </cell>
          <cell r="K30" t="str">
            <v>15+</v>
          </cell>
          <cell r="L30" t="str">
            <v>15+</v>
          </cell>
          <cell r="M30">
            <v>0</v>
          </cell>
          <cell r="N30" t="str">
            <v>15+</v>
          </cell>
          <cell r="O30" t="str">
            <v>15+</v>
          </cell>
          <cell r="P30" t="str">
            <v>15+</v>
          </cell>
          <cell r="Q30" t="str">
            <v>15+</v>
          </cell>
        </row>
        <row r="31">
          <cell r="A31" t="str">
            <v>17+</v>
          </cell>
          <cell r="B31" t="str">
            <v>15+</v>
          </cell>
          <cell r="C31" t="str">
            <v>15+</v>
          </cell>
          <cell r="D31" t="str">
            <v>18+</v>
          </cell>
          <cell r="E31" t="str">
            <v>15+</v>
          </cell>
          <cell r="F31" t="str">
            <v>15+</v>
          </cell>
          <cell r="G31" t="str">
            <v>15+</v>
          </cell>
          <cell r="H31">
            <v>0</v>
          </cell>
          <cell r="I31" t="str">
            <v>15+</v>
          </cell>
          <cell r="J31" t="str">
            <v>15+</v>
          </cell>
          <cell r="K31" t="str">
            <v>15+</v>
          </cell>
          <cell r="L31" t="str">
            <v>15+</v>
          </cell>
          <cell r="M31">
            <v>0</v>
          </cell>
          <cell r="N31" t="str">
            <v>15+</v>
          </cell>
          <cell r="O31" t="str">
            <v>15+</v>
          </cell>
          <cell r="P31" t="str">
            <v>15+</v>
          </cell>
          <cell r="Q31" t="str">
            <v>15+</v>
          </cell>
        </row>
        <row r="32">
          <cell r="A32" t="str">
            <v>17+</v>
          </cell>
          <cell r="B32" t="str">
            <v>15+</v>
          </cell>
          <cell r="C32" t="str">
            <v>15+</v>
          </cell>
          <cell r="D32" t="str">
            <v>18+</v>
          </cell>
          <cell r="E32" t="str">
            <v>15+</v>
          </cell>
          <cell r="F32" t="str">
            <v>15+</v>
          </cell>
          <cell r="G32" t="str">
            <v>15+</v>
          </cell>
          <cell r="H32">
            <v>0</v>
          </cell>
          <cell r="I32" t="str">
            <v>15+</v>
          </cell>
          <cell r="J32" t="str">
            <v>15+</v>
          </cell>
          <cell r="K32" t="str">
            <v>15+</v>
          </cell>
          <cell r="L32" t="str">
            <v>15+</v>
          </cell>
          <cell r="M32">
            <v>0</v>
          </cell>
          <cell r="N32" t="str">
            <v>15+</v>
          </cell>
          <cell r="O32" t="str">
            <v>15+</v>
          </cell>
          <cell r="P32" t="str">
            <v>15+</v>
          </cell>
          <cell r="Q32" t="str">
            <v>15+</v>
          </cell>
        </row>
        <row r="33">
          <cell r="A33" t="str">
            <v>17+</v>
          </cell>
          <cell r="B33" t="str">
            <v>15+</v>
          </cell>
          <cell r="C33" t="str">
            <v>15+</v>
          </cell>
          <cell r="D33" t="str">
            <v>18+</v>
          </cell>
          <cell r="E33" t="str">
            <v>15+</v>
          </cell>
          <cell r="F33" t="str">
            <v>15+</v>
          </cell>
          <cell r="G33" t="str">
            <v>15+</v>
          </cell>
          <cell r="H33">
            <v>0</v>
          </cell>
          <cell r="I33" t="str">
            <v>15+</v>
          </cell>
          <cell r="J33" t="str">
            <v>15+</v>
          </cell>
          <cell r="K33" t="str">
            <v>15+</v>
          </cell>
          <cell r="L33" t="str">
            <v>15+</v>
          </cell>
          <cell r="M33">
            <v>0</v>
          </cell>
          <cell r="N33" t="str">
            <v>15+</v>
          </cell>
          <cell r="O33" t="str">
            <v>15+</v>
          </cell>
          <cell r="P33" t="str">
            <v>15+</v>
          </cell>
          <cell r="Q33" t="str">
            <v>15+</v>
          </cell>
        </row>
        <row r="34">
          <cell r="A34" t="str">
            <v>17+</v>
          </cell>
          <cell r="B34" t="str">
            <v>15+</v>
          </cell>
          <cell r="C34" t="str">
            <v>15+</v>
          </cell>
          <cell r="D34" t="str">
            <v>18+</v>
          </cell>
          <cell r="E34" t="str">
            <v>15+</v>
          </cell>
          <cell r="F34" t="str">
            <v>15+</v>
          </cell>
          <cell r="G34" t="str">
            <v>15+</v>
          </cell>
          <cell r="H34">
            <v>0</v>
          </cell>
          <cell r="I34" t="str">
            <v>15+</v>
          </cell>
          <cell r="J34" t="str">
            <v>15+</v>
          </cell>
          <cell r="K34" t="str">
            <v>15+</v>
          </cell>
          <cell r="L34" t="str">
            <v>15+</v>
          </cell>
          <cell r="M34">
            <v>0</v>
          </cell>
          <cell r="N34" t="str">
            <v>15+</v>
          </cell>
          <cell r="O34" t="str">
            <v>15+</v>
          </cell>
          <cell r="P34" t="str">
            <v>15+</v>
          </cell>
          <cell r="Q34" t="str">
            <v>15+</v>
          </cell>
        </row>
        <row r="35">
          <cell r="A35" t="str">
            <v>17+</v>
          </cell>
          <cell r="B35" t="str">
            <v>15+</v>
          </cell>
          <cell r="C35" t="str">
            <v>15+</v>
          </cell>
          <cell r="D35" t="str">
            <v>18+</v>
          </cell>
          <cell r="E35" t="str">
            <v>15+</v>
          </cell>
          <cell r="F35" t="str">
            <v>15+</v>
          </cell>
          <cell r="G35" t="str">
            <v>15+</v>
          </cell>
          <cell r="H35">
            <v>0</v>
          </cell>
          <cell r="I35" t="str">
            <v>15+</v>
          </cell>
          <cell r="J35" t="str">
            <v>15+</v>
          </cell>
          <cell r="K35" t="str">
            <v>15+</v>
          </cell>
          <cell r="L35" t="str">
            <v>15+</v>
          </cell>
          <cell r="M35">
            <v>0</v>
          </cell>
          <cell r="N35" t="str">
            <v>15+</v>
          </cell>
          <cell r="O35" t="str">
            <v>15+</v>
          </cell>
          <cell r="P35" t="str">
            <v>15+</v>
          </cell>
          <cell r="Q35" t="str">
            <v>15+</v>
          </cell>
        </row>
        <row r="36">
          <cell r="A36" t="str">
            <v>17+</v>
          </cell>
          <cell r="B36" t="str">
            <v>15+</v>
          </cell>
          <cell r="C36" t="str">
            <v>15+</v>
          </cell>
          <cell r="D36" t="str">
            <v>18+</v>
          </cell>
          <cell r="E36" t="str">
            <v>15+</v>
          </cell>
          <cell r="F36" t="str">
            <v>15+</v>
          </cell>
          <cell r="G36" t="str">
            <v>15+</v>
          </cell>
          <cell r="H36">
            <v>0</v>
          </cell>
          <cell r="I36" t="str">
            <v>15+</v>
          </cell>
          <cell r="J36" t="str">
            <v>15+</v>
          </cell>
          <cell r="K36" t="str">
            <v>15+</v>
          </cell>
          <cell r="L36" t="str">
            <v>15+</v>
          </cell>
          <cell r="M36">
            <v>0</v>
          </cell>
          <cell r="N36" t="str">
            <v>15+</v>
          </cell>
          <cell r="O36" t="str">
            <v>15+</v>
          </cell>
          <cell r="P36" t="str">
            <v>15+</v>
          </cell>
          <cell r="Q36" t="str">
            <v>15+</v>
          </cell>
        </row>
        <row r="37">
          <cell r="A37" t="str">
            <v>17+</v>
          </cell>
          <cell r="B37" t="str">
            <v>15+</v>
          </cell>
          <cell r="C37" t="str">
            <v>15+</v>
          </cell>
          <cell r="D37" t="str">
            <v>18+</v>
          </cell>
          <cell r="E37" t="str">
            <v>15+</v>
          </cell>
          <cell r="F37" t="str">
            <v>15+</v>
          </cell>
          <cell r="G37" t="str">
            <v>15+</v>
          </cell>
          <cell r="H37">
            <v>0</v>
          </cell>
          <cell r="I37" t="str">
            <v>15+</v>
          </cell>
          <cell r="J37" t="str">
            <v>15+</v>
          </cell>
          <cell r="K37" t="str">
            <v>15+</v>
          </cell>
          <cell r="L37" t="str">
            <v>15+</v>
          </cell>
          <cell r="M37">
            <v>0</v>
          </cell>
          <cell r="N37" t="str">
            <v>15+</v>
          </cell>
          <cell r="O37" t="str">
            <v>15+</v>
          </cell>
          <cell r="P37" t="str">
            <v>15+</v>
          </cell>
          <cell r="Q37" t="str">
            <v>15+</v>
          </cell>
        </row>
        <row r="38">
          <cell r="A38" t="str">
            <v>17+</v>
          </cell>
          <cell r="B38" t="str">
            <v>15+</v>
          </cell>
          <cell r="C38" t="str">
            <v>15+</v>
          </cell>
          <cell r="D38" t="str">
            <v>18+</v>
          </cell>
          <cell r="E38" t="str">
            <v>15+</v>
          </cell>
          <cell r="F38" t="str">
            <v>15+</v>
          </cell>
          <cell r="G38" t="str">
            <v>15+</v>
          </cell>
          <cell r="H38">
            <v>0</v>
          </cell>
          <cell r="I38" t="str">
            <v>15+</v>
          </cell>
          <cell r="J38" t="str">
            <v>15+</v>
          </cell>
          <cell r="K38" t="str">
            <v>15+</v>
          </cell>
          <cell r="L38" t="str">
            <v>15+</v>
          </cell>
          <cell r="M38">
            <v>0</v>
          </cell>
          <cell r="N38" t="str">
            <v>15+</v>
          </cell>
          <cell r="O38" t="str">
            <v>15+</v>
          </cell>
          <cell r="P38" t="str">
            <v>15+</v>
          </cell>
          <cell r="Q38" t="str">
            <v>15+</v>
          </cell>
        </row>
        <row r="39">
          <cell r="A39" t="str">
            <v>17+</v>
          </cell>
          <cell r="B39" t="str">
            <v>15+</v>
          </cell>
          <cell r="C39" t="str">
            <v>15+</v>
          </cell>
          <cell r="D39" t="str">
            <v>18+</v>
          </cell>
          <cell r="E39" t="str">
            <v>15+</v>
          </cell>
          <cell r="F39" t="str">
            <v>15+</v>
          </cell>
          <cell r="G39" t="str">
            <v>15+</v>
          </cell>
          <cell r="H39">
            <v>0</v>
          </cell>
          <cell r="I39" t="str">
            <v>15+</v>
          </cell>
          <cell r="J39" t="str">
            <v>15+</v>
          </cell>
          <cell r="K39" t="str">
            <v>15+</v>
          </cell>
          <cell r="L39" t="str">
            <v>15+</v>
          </cell>
          <cell r="M39">
            <v>0</v>
          </cell>
          <cell r="N39" t="str">
            <v>15+</v>
          </cell>
          <cell r="O39" t="str">
            <v>15+</v>
          </cell>
          <cell r="P39" t="str">
            <v>15+</v>
          </cell>
          <cell r="Q39" t="str">
            <v>15+</v>
          </cell>
        </row>
        <row r="40">
          <cell r="A40" t="str">
            <v>17+</v>
          </cell>
          <cell r="B40" t="str">
            <v>15+</v>
          </cell>
          <cell r="C40" t="str">
            <v>15+</v>
          </cell>
          <cell r="D40" t="str">
            <v>18+</v>
          </cell>
          <cell r="E40" t="str">
            <v>15+</v>
          </cell>
          <cell r="F40" t="str">
            <v>15+</v>
          </cell>
          <cell r="G40" t="str">
            <v>15+</v>
          </cell>
          <cell r="H40">
            <v>0</v>
          </cell>
          <cell r="I40" t="str">
            <v>15+</v>
          </cell>
          <cell r="J40" t="str">
            <v>15+</v>
          </cell>
          <cell r="K40" t="str">
            <v>15+</v>
          </cell>
          <cell r="L40" t="str">
            <v>15+</v>
          </cell>
          <cell r="M40">
            <v>0</v>
          </cell>
          <cell r="N40" t="str">
            <v>15+</v>
          </cell>
          <cell r="O40" t="str">
            <v>15+</v>
          </cell>
          <cell r="P40" t="str">
            <v>15+</v>
          </cell>
          <cell r="Q40" t="str">
            <v>15+</v>
          </cell>
        </row>
        <row r="41">
          <cell r="A41" t="str">
            <v>17+</v>
          </cell>
          <cell r="B41" t="str">
            <v>15+</v>
          </cell>
          <cell r="C41" t="str">
            <v>15+</v>
          </cell>
          <cell r="D41" t="str">
            <v>18+</v>
          </cell>
          <cell r="E41" t="str">
            <v>15+</v>
          </cell>
          <cell r="F41" t="str">
            <v>15+</v>
          </cell>
          <cell r="G41" t="str">
            <v>15+</v>
          </cell>
          <cell r="H41">
            <v>0</v>
          </cell>
          <cell r="I41" t="str">
            <v>15+</v>
          </cell>
          <cell r="J41" t="str">
            <v>15+</v>
          </cell>
          <cell r="K41" t="str">
            <v>15+</v>
          </cell>
          <cell r="L41" t="str">
            <v>15+</v>
          </cell>
          <cell r="M41">
            <v>0</v>
          </cell>
          <cell r="N41" t="str">
            <v>15+</v>
          </cell>
          <cell r="O41" t="str">
            <v>15+</v>
          </cell>
          <cell r="P41" t="str">
            <v>15+</v>
          </cell>
          <cell r="Q41" t="str">
            <v>15+</v>
          </cell>
        </row>
        <row r="42">
          <cell r="A42" t="str">
            <v>17+</v>
          </cell>
          <cell r="B42" t="str">
            <v>15+</v>
          </cell>
          <cell r="C42" t="str">
            <v>15+</v>
          </cell>
          <cell r="D42" t="str">
            <v>18+</v>
          </cell>
          <cell r="E42" t="str">
            <v>15+</v>
          </cell>
          <cell r="F42" t="str">
            <v>15+</v>
          </cell>
          <cell r="G42" t="str">
            <v>15+</v>
          </cell>
          <cell r="H42">
            <v>0</v>
          </cell>
          <cell r="I42" t="str">
            <v>15+</v>
          </cell>
          <cell r="J42" t="str">
            <v>15+</v>
          </cell>
          <cell r="K42" t="str">
            <v>15+</v>
          </cell>
          <cell r="L42" t="str">
            <v>15+</v>
          </cell>
          <cell r="M42">
            <v>0</v>
          </cell>
          <cell r="N42" t="str">
            <v>15+</v>
          </cell>
          <cell r="O42" t="str">
            <v>15+</v>
          </cell>
          <cell r="P42" t="str">
            <v>15+</v>
          </cell>
          <cell r="Q42" t="str">
            <v>15+</v>
          </cell>
        </row>
        <row r="43">
          <cell r="A43" t="str">
            <v>17+</v>
          </cell>
          <cell r="B43" t="str">
            <v>15+</v>
          </cell>
          <cell r="C43" t="str">
            <v>15+</v>
          </cell>
          <cell r="D43" t="str">
            <v>18+</v>
          </cell>
          <cell r="E43" t="str">
            <v>15+</v>
          </cell>
          <cell r="F43" t="str">
            <v>15+</v>
          </cell>
          <cell r="G43" t="str">
            <v>15+</v>
          </cell>
          <cell r="H43">
            <v>0</v>
          </cell>
          <cell r="I43" t="str">
            <v>15+</v>
          </cell>
          <cell r="J43" t="str">
            <v>15+</v>
          </cell>
          <cell r="K43" t="str">
            <v>15+</v>
          </cell>
          <cell r="L43" t="str">
            <v>15+</v>
          </cell>
          <cell r="M43">
            <v>0</v>
          </cell>
          <cell r="N43" t="str">
            <v>15+</v>
          </cell>
          <cell r="O43" t="str">
            <v>15+</v>
          </cell>
          <cell r="P43" t="str">
            <v>15+</v>
          </cell>
          <cell r="Q43" t="str">
            <v>15+</v>
          </cell>
        </row>
        <row r="44">
          <cell r="A44" t="str">
            <v>17+</v>
          </cell>
          <cell r="B44" t="str">
            <v>15+</v>
          </cell>
          <cell r="C44" t="str">
            <v>15+</v>
          </cell>
          <cell r="D44" t="str">
            <v>18+</v>
          </cell>
          <cell r="E44" t="str">
            <v>15+</v>
          </cell>
          <cell r="F44" t="str">
            <v>15+</v>
          </cell>
          <cell r="G44" t="str">
            <v>15+</v>
          </cell>
          <cell r="H44">
            <v>0</v>
          </cell>
          <cell r="I44" t="str">
            <v>15+</v>
          </cell>
          <cell r="J44" t="str">
            <v>15+</v>
          </cell>
          <cell r="K44" t="str">
            <v>15+</v>
          </cell>
          <cell r="L44" t="str">
            <v>15+</v>
          </cell>
          <cell r="M44">
            <v>0</v>
          </cell>
          <cell r="N44" t="str">
            <v>15+</v>
          </cell>
          <cell r="O44" t="str">
            <v>15+</v>
          </cell>
          <cell r="P44" t="str">
            <v>15+</v>
          </cell>
          <cell r="Q44" t="str">
            <v>15+</v>
          </cell>
        </row>
        <row r="45">
          <cell r="A45" t="str">
            <v>17+</v>
          </cell>
          <cell r="B45" t="str">
            <v>15+</v>
          </cell>
          <cell r="C45" t="str">
            <v>15+</v>
          </cell>
          <cell r="D45" t="str">
            <v>18+</v>
          </cell>
          <cell r="E45" t="str">
            <v>15+</v>
          </cell>
          <cell r="F45" t="str">
            <v>15+</v>
          </cell>
          <cell r="G45" t="str">
            <v>15+</v>
          </cell>
          <cell r="H45">
            <v>0</v>
          </cell>
          <cell r="I45" t="str">
            <v>15+</v>
          </cell>
          <cell r="J45" t="str">
            <v>15+</v>
          </cell>
          <cell r="K45" t="str">
            <v>15+</v>
          </cell>
          <cell r="L45" t="str">
            <v>15+</v>
          </cell>
          <cell r="M45">
            <v>0</v>
          </cell>
          <cell r="N45" t="str">
            <v>15+</v>
          </cell>
          <cell r="O45" t="str">
            <v>15+</v>
          </cell>
          <cell r="P45" t="str">
            <v>15+</v>
          </cell>
          <cell r="Q45" t="str">
            <v>15+</v>
          </cell>
        </row>
        <row r="46">
          <cell r="A46" t="str">
            <v>17+</v>
          </cell>
          <cell r="B46" t="str">
            <v>15+</v>
          </cell>
          <cell r="C46" t="str">
            <v>15+</v>
          </cell>
          <cell r="D46" t="str">
            <v>18+</v>
          </cell>
          <cell r="E46" t="str">
            <v>15+</v>
          </cell>
          <cell r="F46" t="str">
            <v>15+</v>
          </cell>
          <cell r="G46" t="str">
            <v>15+</v>
          </cell>
          <cell r="H46">
            <v>0</v>
          </cell>
          <cell r="I46" t="str">
            <v>15+</v>
          </cell>
          <cell r="J46" t="str">
            <v>15+</v>
          </cell>
          <cell r="K46" t="str">
            <v>15+</v>
          </cell>
          <cell r="L46" t="str">
            <v>15+</v>
          </cell>
          <cell r="M46">
            <v>0</v>
          </cell>
          <cell r="N46" t="str">
            <v>15+</v>
          </cell>
          <cell r="O46" t="str">
            <v>15+</v>
          </cell>
          <cell r="P46" t="str">
            <v>15+</v>
          </cell>
          <cell r="Q46" t="str">
            <v>15+</v>
          </cell>
        </row>
        <row r="47">
          <cell r="A47" t="str">
            <v>17+</v>
          </cell>
          <cell r="B47" t="str">
            <v>15+</v>
          </cell>
          <cell r="C47" t="str">
            <v>15+</v>
          </cell>
          <cell r="D47" t="str">
            <v>18+</v>
          </cell>
          <cell r="E47" t="str">
            <v>15+</v>
          </cell>
          <cell r="F47" t="str">
            <v>15+</v>
          </cell>
          <cell r="G47" t="str">
            <v>15+</v>
          </cell>
          <cell r="H47">
            <v>0</v>
          </cell>
          <cell r="I47" t="str">
            <v>15+</v>
          </cell>
          <cell r="J47" t="str">
            <v>15+</v>
          </cell>
          <cell r="K47" t="str">
            <v>15+</v>
          </cell>
          <cell r="L47" t="str">
            <v>15+</v>
          </cell>
          <cell r="M47">
            <v>0</v>
          </cell>
          <cell r="N47" t="str">
            <v>15+</v>
          </cell>
          <cell r="O47" t="str">
            <v>15+</v>
          </cell>
          <cell r="P47" t="str">
            <v>15+</v>
          </cell>
          <cell r="Q47" t="str">
            <v>15+</v>
          </cell>
        </row>
        <row r="48">
          <cell r="A48" t="str">
            <v>17+</v>
          </cell>
          <cell r="B48" t="str">
            <v>15+</v>
          </cell>
          <cell r="C48" t="str">
            <v>15+</v>
          </cell>
          <cell r="D48" t="str">
            <v>18+</v>
          </cell>
          <cell r="E48" t="str">
            <v>15+</v>
          </cell>
          <cell r="F48" t="str">
            <v>15+</v>
          </cell>
          <cell r="G48" t="str">
            <v>15+</v>
          </cell>
          <cell r="H48">
            <v>0</v>
          </cell>
          <cell r="I48" t="str">
            <v>15+</v>
          </cell>
          <cell r="J48" t="str">
            <v>15+</v>
          </cell>
          <cell r="K48" t="str">
            <v>15+</v>
          </cell>
          <cell r="L48" t="str">
            <v>15+</v>
          </cell>
          <cell r="M48">
            <v>0</v>
          </cell>
          <cell r="N48" t="str">
            <v>15+</v>
          </cell>
          <cell r="O48" t="str">
            <v>15+</v>
          </cell>
          <cell r="P48" t="str">
            <v>15+</v>
          </cell>
          <cell r="Q48" t="str">
            <v>15+</v>
          </cell>
        </row>
        <row r="49">
          <cell r="A49" t="str">
            <v>17+</v>
          </cell>
          <cell r="B49" t="str">
            <v>15+</v>
          </cell>
          <cell r="C49" t="str">
            <v>15+</v>
          </cell>
          <cell r="D49" t="str">
            <v>18+</v>
          </cell>
          <cell r="E49" t="str">
            <v>15+</v>
          </cell>
          <cell r="F49" t="str">
            <v>15+</v>
          </cell>
          <cell r="G49" t="str">
            <v>15+</v>
          </cell>
          <cell r="H49">
            <v>0</v>
          </cell>
          <cell r="I49" t="str">
            <v>15+</v>
          </cell>
          <cell r="J49" t="str">
            <v>15+</v>
          </cell>
          <cell r="K49" t="str">
            <v>15+</v>
          </cell>
          <cell r="L49" t="str">
            <v>15+</v>
          </cell>
          <cell r="M49">
            <v>0</v>
          </cell>
          <cell r="N49" t="str">
            <v>15+</v>
          </cell>
          <cell r="O49" t="str">
            <v>15+</v>
          </cell>
          <cell r="P49" t="str">
            <v>15+</v>
          </cell>
          <cell r="Q49" t="str">
            <v>15+</v>
          </cell>
        </row>
        <row r="50">
          <cell r="A50" t="str">
            <v>17+</v>
          </cell>
          <cell r="B50" t="str">
            <v>15+</v>
          </cell>
          <cell r="C50" t="str">
            <v>15+</v>
          </cell>
          <cell r="D50" t="str">
            <v>18+</v>
          </cell>
          <cell r="E50" t="str">
            <v>15+</v>
          </cell>
          <cell r="F50" t="str">
            <v>15+</v>
          </cell>
          <cell r="G50" t="str">
            <v>15+</v>
          </cell>
          <cell r="H50">
            <v>0</v>
          </cell>
          <cell r="I50" t="str">
            <v>15+</v>
          </cell>
          <cell r="J50" t="str">
            <v>15+</v>
          </cell>
          <cell r="K50" t="str">
            <v>15+</v>
          </cell>
          <cell r="L50" t="str">
            <v>15+</v>
          </cell>
          <cell r="M50">
            <v>0</v>
          </cell>
          <cell r="N50" t="str">
            <v>15+</v>
          </cell>
          <cell r="O50" t="str">
            <v>15+</v>
          </cell>
          <cell r="P50" t="str">
            <v>15+</v>
          </cell>
          <cell r="Q50" t="str">
            <v>15+</v>
          </cell>
        </row>
        <row r="51">
          <cell r="A51" t="str">
            <v>17+</v>
          </cell>
          <cell r="B51" t="str">
            <v>15+</v>
          </cell>
          <cell r="C51" t="str">
            <v>15+</v>
          </cell>
          <cell r="D51" t="str">
            <v>18+</v>
          </cell>
          <cell r="E51" t="str">
            <v>15+</v>
          </cell>
          <cell r="F51" t="str">
            <v>15+</v>
          </cell>
          <cell r="G51" t="str">
            <v>15+</v>
          </cell>
          <cell r="H51">
            <v>0</v>
          </cell>
          <cell r="I51" t="str">
            <v>15+</v>
          </cell>
          <cell r="J51" t="str">
            <v>15+</v>
          </cell>
          <cell r="K51" t="str">
            <v>15+</v>
          </cell>
          <cell r="L51" t="str">
            <v>15+</v>
          </cell>
          <cell r="M51">
            <v>0</v>
          </cell>
          <cell r="N51" t="str">
            <v>15+</v>
          </cell>
          <cell r="O51" t="str">
            <v>15+</v>
          </cell>
          <cell r="P51" t="str">
            <v>15+</v>
          </cell>
          <cell r="Q51" t="str">
            <v>15+</v>
          </cell>
        </row>
        <row r="52">
          <cell r="A52" t="str">
            <v>17+</v>
          </cell>
          <cell r="B52" t="str">
            <v>15+</v>
          </cell>
          <cell r="C52" t="str">
            <v>15+</v>
          </cell>
          <cell r="D52" t="str">
            <v>18+</v>
          </cell>
          <cell r="E52" t="str">
            <v>15+</v>
          </cell>
          <cell r="F52" t="str">
            <v>15+</v>
          </cell>
          <cell r="G52" t="str">
            <v>15+</v>
          </cell>
          <cell r="H52">
            <v>0</v>
          </cell>
          <cell r="I52" t="str">
            <v>15+</v>
          </cell>
          <cell r="J52" t="str">
            <v>15+</v>
          </cell>
          <cell r="K52" t="str">
            <v>15+</v>
          </cell>
          <cell r="L52" t="str">
            <v>15+</v>
          </cell>
          <cell r="M52">
            <v>0</v>
          </cell>
          <cell r="N52" t="str">
            <v>15+</v>
          </cell>
          <cell r="O52" t="str">
            <v>15+</v>
          </cell>
          <cell r="P52" t="str">
            <v>15+</v>
          </cell>
          <cell r="Q52" t="str">
            <v>15+</v>
          </cell>
        </row>
        <row r="53">
          <cell r="A53" t="str">
            <v>17+</v>
          </cell>
          <cell r="B53" t="str">
            <v>15+</v>
          </cell>
          <cell r="C53" t="str">
            <v>15+</v>
          </cell>
          <cell r="D53" t="str">
            <v>18+</v>
          </cell>
          <cell r="E53" t="str">
            <v>15+</v>
          </cell>
          <cell r="F53" t="str">
            <v>15+</v>
          </cell>
          <cell r="G53" t="str">
            <v>15+</v>
          </cell>
          <cell r="H53">
            <v>0</v>
          </cell>
          <cell r="I53" t="str">
            <v>15+</v>
          </cell>
          <cell r="J53" t="str">
            <v>15+</v>
          </cell>
          <cell r="K53" t="str">
            <v>15+</v>
          </cell>
          <cell r="L53" t="str">
            <v>15+</v>
          </cell>
          <cell r="M53">
            <v>0</v>
          </cell>
          <cell r="N53" t="str">
            <v>15+</v>
          </cell>
          <cell r="O53" t="str">
            <v>15+</v>
          </cell>
          <cell r="P53" t="str">
            <v>15+</v>
          </cell>
          <cell r="Q53" t="str">
            <v>15+</v>
          </cell>
        </row>
        <row r="54">
          <cell r="A54" t="str">
            <v>17+</v>
          </cell>
          <cell r="B54" t="str">
            <v>15+</v>
          </cell>
          <cell r="C54" t="str">
            <v>15+</v>
          </cell>
          <cell r="D54" t="str">
            <v>18+</v>
          </cell>
          <cell r="E54" t="str">
            <v>15+</v>
          </cell>
          <cell r="F54" t="str">
            <v>15+</v>
          </cell>
          <cell r="G54" t="str">
            <v>15+</v>
          </cell>
          <cell r="H54">
            <v>0</v>
          </cell>
          <cell r="I54" t="str">
            <v>15+</v>
          </cell>
          <cell r="J54" t="str">
            <v>15+</v>
          </cell>
          <cell r="K54" t="str">
            <v>15+</v>
          </cell>
          <cell r="L54" t="str">
            <v>15+</v>
          </cell>
          <cell r="M54">
            <v>0</v>
          </cell>
          <cell r="N54" t="str">
            <v>15+</v>
          </cell>
          <cell r="O54" t="str">
            <v>15+</v>
          </cell>
          <cell r="P54" t="str">
            <v>15+</v>
          </cell>
          <cell r="Q54" t="str">
            <v>15+</v>
          </cell>
        </row>
        <row r="55">
          <cell r="A55" t="str">
            <v>17+</v>
          </cell>
          <cell r="B55" t="str">
            <v>15+</v>
          </cell>
          <cell r="C55" t="str">
            <v>15+</v>
          </cell>
          <cell r="D55" t="str">
            <v>18+</v>
          </cell>
          <cell r="E55" t="str">
            <v>15+</v>
          </cell>
          <cell r="F55" t="str">
            <v>15+</v>
          </cell>
          <cell r="G55" t="str">
            <v>15+</v>
          </cell>
          <cell r="H55">
            <v>0</v>
          </cell>
          <cell r="I55" t="str">
            <v>15+</v>
          </cell>
          <cell r="J55" t="str">
            <v>15+</v>
          </cell>
          <cell r="K55" t="str">
            <v>15+</v>
          </cell>
          <cell r="L55" t="str">
            <v>15+</v>
          </cell>
          <cell r="M55">
            <v>0</v>
          </cell>
          <cell r="N55" t="str">
            <v>15+</v>
          </cell>
          <cell r="O55" t="str">
            <v>15+</v>
          </cell>
          <cell r="P55" t="str">
            <v>15+</v>
          </cell>
          <cell r="Q55" t="str">
            <v>15+</v>
          </cell>
        </row>
        <row r="56">
          <cell r="A56" t="str">
            <v>17+</v>
          </cell>
          <cell r="B56" t="str">
            <v>15+</v>
          </cell>
          <cell r="C56" t="str">
            <v>15+</v>
          </cell>
          <cell r="D56" t="str">
            <v>18+</v>
          </cell>
          <cell r="E56" t="str">
            <v>15+</v>
          </cell>
          <cell r="F56" t="str">
            <v>15+</v>
          </cell>
          <cell r="G56" t="str">
            <v>15+</v>
          </cell>
          <cell r="H56">
            <v>0</v>
          </cell>
          <cell r="I56" t="str">
            <v>15+</v>
          </cell>
          <cell r="J56" t="str">
            <v>15+</v>
          </cell>
          <cell r="K56" t="str">
            <v>15+</v>
          </cell>
          <cell r="L56" t="str">
            <v>15+</v>
          </cell>
          <cell r="M56">
            <v>0</v>
          </cell>
          <cell r="N56" t="str">
            <v>15+</v>
          </cell>
          <cell r="O56" t="str">
            <v>15+</v>
          </cell>
          <cell r="P56" t="str">
            <v>15+</v>
          </cell>
          <cell r="Q56" t="str">
            <v>15+</v>
          </cell>
        </row>
        <row r="57">
          <cell r="A57" t="str">
            <v>17+</v>
          </cell>
          <cell r="B57" t="str">
            <v>15+</v>
          </cell>
          <cell r="C57" t="str">
            <v>15+</v>
          </cell>
          <cell r="D57" t="str">
            <v>18+</v>
          </cell>
          <cell r="E57" t="str">
            <v>15+</v>
          </cell>
          <cell r="F57" t="str">
            <v>15+</v>
          </cell>
          <cell r="G57" t="str">
            <v>15+</v>
          </cell>
          <cell r="H57">
            <v>0</v>
          </cell>
          <cell r="I57" t="str">
            <v>15+</v>
          </cell>
          <cell r="J57" t="str">
            <v>15+</v>
          </cell>
          <cell r="K57" t="str">
            <v>15+</v>
          </cell>
          <cell r="L57" t="str">
            <v>15+</v>
          </cell>
          <cell r="M57">
            <v>0</v>
          </cell>
          <cell r="N57" t="str">
            <v>15+</v>
          </cell>
          <cell r="O57" t="str">
            <v>15+</v>
          </cell>
          <cell r="P57" t="str">
            <v>15+</v>
          </cell>
          <cell r="Q57" t="str">
            <v>15+</v>
          </cell>
        </row>
        <row r="58">
          <cell r="A58" t="str">
            <v>17+</v>
          </cell>
          <cell r="B58" t="str">
            <v>15+</v>
          </cell>
          <cell r="C58" t="str">
            <v>15+</v>
          </cell>
          <cell r="D58" t="str">
            <v>18+</v>
          </cell>
          <cell r="E58" t="str">
            <v>15+</v>
          </cell>
          <cell r="F58" t="str">
            <v>15+</v>
          </cell>
          <cell r="G58" t="str">
            <v>15+</v>
          </cell>
          <cell r="H58">
            <v>0</v>
          </cell>
          <cell r="I58" t="str">
            <v>15+</v>
          </cell>
          <cell r="J58" t="str">
            <v>15+</v>
          </cell>
          <cell r="K58" t="str">
            <v>15+</v>
          </cell>
          <cell r="L58" t="str">
            <v>15+</v>
          </cell>
          <cell r="M58">
            <v>0</v>
          </cell>
          <cell r="N58" t="str">
            <v>15+</v>
          </cell>
          <cell r="O58" t="str">
            <v>15+</v>
          </cell>
          <cell r="P58" t="str">
            <v>15+</v>
          </cell>
          <cell r="Q58" t="str">
            <v>15+</v>
          </cell>
        </row>
        <row r="59">
          <cell r="A59" t="str">
            <v>17+</v>
          </cell>
          <cell r="B59" t="str">
            <v>15+</v>
          </cell>
          <cell r="C59" t="str">
            <v>15+</v>
          </cell>
          <cell r="D59" t="str">
            <v>18+</v>
          </cell>
          <cell r="E59" t="str">
            <v>15+</v>
          </cell>
          <cell r="F59" t="str">
            <v>15+</v>
          </cell>
          <cell r="G59" t="str">
            <v>15+</v>
          </cell>
          <cell r="H59">
            <v>0</v>
          </cell>
          <cell r="I59" t="str">
            <v>15+</v>
          </cell>
          <cell r="J59" t="str">
            <v>15+</v>
          </cell>
          <cell r="K59" t="str">
            <v>15+</v>
          </cell>
          <cell r="L59" t="str">
            <v>15+</v>
          </cell>
          <cell r="M59">
            <v>0</v>
          </cell>
          <cell r="N59" t="str">
            <v>15+</v>
          </cell>
          <cell r="O59" t="str">
            <v>15+</v>
          </cell>
          <cell r="P59" t="str">
            <v>15+</v>
          </cell>
          <cell r="Q59" t="str">
            <v>15+</v>
          </cell>
        </row>
        <row r="60">
          <cell r="A60" t="str">
            <v>17+</v>
          </cell>
          <cell r="B60" t="str">
            <v>15+</v>
          </cell>
          <cell r="C60" t="str">
            <v>15+</v>
          </cell>
          <cell r="D60" t="str">
            <v>18+</v>
          </cell>
          <cell r="E60" t="str">
            <v>15+</v>
          </cell>
          <cell r="F60" t="str">
            <v>15+</v>
          </cell>
          <cell r="G60" t="str">
            <v>15+</v>
          </cell>
          <cell r="H60">
            <v>0</v>
          </cell>
          <cell r="I60" t="str">
            <v>15+</v>
          </cell>
          <cell r="J60" t="str">
            <v>15+</v>
          </cell>
          <cell r="K60" t="str">
            <v>15+</v>
          </cell>
          <cell r="L60" t="str">
            <v>15+</v>
          </cell>
          <cell r="M60">
            <v>0</v>
          </cell>
          <cell r="N60" t="str">
            <v>15+</v>
          </cell>
          <cell r="O60" t="str">
            <v>15+</v>
          </cell>
          <cell r="P60" t="str">
            <v>15+</v>
          </cell>
          <cell r="Q60" t="str">
            <v>15+</v>
          </cell>
        </row>
        <row r="61">
          <cell r="A61" t="str">
            <v>17+</v>
          </cell>
          <cell r="B61" t="str">
            <v>15+</v>
          </cell>
          <cell r="C61" t="str">
            <v>15+</v>
          </cell>
          <cell r="D61" t="str">
            <v>18+</v>
          </cell>
          <cell r="E61" t="str">
            <v>15+</v>
          </cell>
          <cell r="F61" t="str">
            <v>15+</v>
          </cell>
          <cell r="G61" t="str">
            <v>15+</v>
          </cell>
          <cell r="H61">
            <v>0</v>
          </cell>
          <cell r="I61" t="str">
            <v>15+</v>
          </cell>
          <cell r="J61" t="str">
            <v>15+</v>
          </cell>
          <cell r="K61" t="str">
            <v>15+</v>
          </cell>
          <cell r="L61" t="str">
            <v>15+</v>
          </cell>
          <cell r="M61">
            <v>0</v>
          </cell>
          <cell r="N61" t="str">
            <v>15+</v>
          </cell>
          <cell r="O61" t="str">
            <v>15+</v>
          </cell>
          <cell r="P61" t="str">
            <v>15+</v>
          </cell>
          <cell r="Q61" t="str">
            <v>15+</v>
          </cell>
        </row>
        <row r="62">
          <cell r="A62" t="str">
            <v>17+</v>
          </cell>
          <cell r="B62" t="str">
            <v>15+</v>
          </cell>
          <cell r="C62" t="str">
            <v>15+</v>
          </cell>
          <cell r="D62" t="str">
            <v>18+</v>
          </cell>
          <cell r="E62" t="str">
            <v>15+</v>
          </cell>
          <cell r="F62" t="str">
            <v>15+</v>
          </cell>
          <cell r="G62" t="str">
            <v>15+</v>
          </cell>
          <cell r="H62">
            <v>0</v>
          </cell>
          <cell r="I62" t="str">
            <v>15+</v>
          </cell>
          <cell r="J62" t="str">
            <v>15+</v>
          </cell>
          <cell r="K62" t="str">
            <v>15+</v>
          </cell>
          <cell r="L62" t="str">
            <v>15+</v>
          </cell>
          <cell r="M62">
            <v>0</v>
          </cell>
          <cell r="N62" t="str">
            <v>15+</v>
          </cell>
          <cell r="O62" t="str">
            <v>15+</v>
          </cell>
          <cell r="P62" t="str">
            <v>15+</v>
          </cell>
          <cell r="Q62" t="str">
            <v>15+</v>
          </cell>
        </row>
        <row r="63">
          <cell r="A63" t="str">
            <v>17+</v>
          </cell>
          <cell r="B63" t="str">
            <v>15+</v>
          </cell>
          <cell r="C63" t="str">
            <v>15+</v>
          </cell>
          <cell r="D63" t="str">
            <v>18+</v>
          </cell>
          <cell r="E63" t="str">
            <v>15+</v>
          </cell>
          <cell r="F63" t="str">
            <v>15+</v>
          </cell>
          <cell r="G63" t="str">
            <v>15+</v>
          </cell>
          <cell r="H63">
            <v>0</v>
          </cell>
          <cell r="I63" t="str">
            <v>15+</v>
          </cell>
          <cell r="J63" t="str">
            <v>15+</v>
          </cell>
          <cell r="K63" t="str">
            <v>15+</v>
          </cell>
          <cell r="L63" t="str">
            <v>15+</v>
          </cell>
          <cell r="M63">
            <v>0</v>
          </cell>
          <cell r="N63" t="str">
            <v>15+</v>
          </cell>
          <cell r="O63" t="str">
            <v>15+</v>
          </cell>
          <cell r="P63" t="str">
            <v>15+</v>
          </cell>
          <cell r="Q63" t="str">
            <v>15+</v>
          </cell>
        </row>
        <row r="64">
          <cell r="A64" t="str">
            <v>17+</v>
          </cell>
          <cell r="B64" t="str">
            <v>15+</v>
          </cell>
          <cell r="C64" t="str">
            <v>15+</v>
          </cell>
          <cell r="D64" t="str">
            <v>18+</v>
          </cell>
          <cell r="E64" t="str">
            <v>15+</v>
          </cell>
          <cell r="F64" t="str">
            <v>15+</v>
          </cell>
          <cell r="G64" t="str">
            <v>15+</v>
          </cell>
          <cell r="H64">
            <v>0</v>
          </cell>
          <cell r="I64" t="str">
            <v>15+</v>
          </cell>
          <cell r="J64" t="str">
            <v>15+</v>
          </cell>
          <cell r="K64" t="str">
            <v>15+</v>
          </cell>
          <cell r="L64" t="str">
            <v>15+</v>
          </cell>
          <cell r="M64">
            <v>0</v>
          </cell>
          <cell r="N64" t="str">
            <v>15+</v>
          </cell>
          <cell r="O64" t="str">
            <v>15+</v>
          </cell>
          <cell r="P64" t="str">
            <v>15+</v>
          </cell>
          <cell r="Q64" t="str">
            <v>15+</v>
          </cell>
        </row>
        <row r="65">
          <cell r="A65" t="str">
            <v>17+</v>
          </cell>
          <cell r="B65" t="str">
            <v>15+</v>
          </cell>
          <cell r="C65" t="str">
            <v>15+</v>
          </cell>
          <cell r="D65" t="str">
            <v>18+</v>
          </cell>
          <cell r="E65" t="str">
            <v>15+</v>
          </cell>
          <cell r="F65" t="str">
            <v>15+</v>
          </cell>
          <cell r="G65" t="str">
            <v>15+</v>
          </cell>
          <cell r="H65">
            <v>0</v>
          </cell>
          <cell r="I65" t="str">
            <v>15+</v>
          </cell>
          <cell r="J65" t="str">
            <v>15+</v>
          </cell>
          <cell r="K65" t="str">
            <v>15+</v>
          </cell>
          <cell r="L65" t="str">
            <v>15+</v>
          </cell>
          <cell r="M65">
            <v>0</v>
          </cell>
          <cell r="N65" t="str">
            <v>15+</v>
          </cell>
          <cell r="O65" t="str">
            <v>15+</v>
          </cell>
          <cell r="P65" t="str">
            <v>15+</v>
          </cell>
          <cell r="Q65" t="str">
            <v>15+</v>
          </cell>
        </row>
        <row r="66">
          <cell r="A66" t="str">
            <v>17+</v>
          </cell>
          <cell r="B66" t="str">
            <v>15+</v>
          </cell>
          <cell r="C66" t="str">
            <v>15+</v>
          </cell>
          <cell r="D66" t="str">
            <v>18+</v>
          </cell>
          <cell r="E66" t="str">
            <v>15+</v>
          </cell>
          <cell r="F66" t="str">
            <v>15+</v>
          </cell>
          <cell r="G66" t="str">
            <v>15+</v>
          </cell>
          <cell r="H66">
            <v>0</v>
          </cell>
          <cell r="I66" t="str">
            <v>15+</v>
          </cell>
          <cell r="J66" t="str">
            <v>15+</v>
          </cell>
          <cell r="K66" t="str">
            <v>15+</v>
          </cell>
          <cell r="L66" t="str">
            <v>15+</v>
          </cell>
          <cell r="M66">
            <v>0</v>
          </cell>
          <cell r="N66" t="str">
            <v>15+</v>
          </cell>
          <cell r="O66" t="str">
            <v>15+</v>
          </cell>
          <cell r="P66" t="str">
            <v>15+</v>
          </cell>
          <cell r="Q66" t="str">
            <v>15+</v>
          </cell>
        </row>
        <row r="67">
          <cell r="A67" t="str">
            <v>17+</v>
          </cell>
          <cell r="B67" t="str">
            <v>15+</v>
          </cell>
          <cell r="C67" t="str">
            <v>15+</v>
          </cell>
          <cell r="D67" t="str">
            <v>18+</v>
          </cell>
          <cell r="E67" t="str">
            <v>15+</v>
          </cell>
          <cell r="F67" t="str">
            <v>15+</v>
          </cell>
          <cell r="G67" t="str">
            <v>15+</v>
          </cell>
          <cell r="H67">
            <v>0</v>
          </cell>
          <cell r="I67" t="str">
            <v>15+</v>
          </cell>
          <cell r="J67" t="str">
            <v>15+</v>
          </cell>
          <cell r="K67" t="str">
            <v>15+</v>
          </cell>
          <cell r="L67" t="str">
            <v>15+</v>
          </cell>
          <cell r="M67">
            <v>0</v>
          </cell>
          <cell r="N67" t="str">
            <v>15+</v>
          </cell>
          <cell r="O67" t="str">
            <v>15+</v>
          </cell>
          <cell r="P67" t="str">
            <v>15+</v>
          </cell>
          <cell r="Q67" t="str">
            <v>15+</v>
          </cell>
        </row>
        <row r="68">
          <cell r="A68" t="str">
            <v>17+</v>
          </cell>
          <cell r="B68" t="str">
            <v>15+</v>
          </cell>
          <cell r="C68" t="str">
            <v>15+</v>
          </cell>
          <cell r="D68" t="str">
            <v>18+</v>
          </cell>
          <cell r="E68" t="str">
            <v>15+</v>
          </cell>
          <cell r="F68" t="str">
            <v>15+</v>
          </cell>
          <cell r="G68" t="str">
            <v>15+</v>
          </cell>
          <cell r="H68">
            <v>0</v>
          </cell>
          <cell r="I68" t="str">
            <v>15+</v>
          </cell>
          <cell r="J68" t="str">
            <v>15+</v>
          </cell>
          <cell r="K68" t="str">
            <v>15+</v>
          </cell>
          <cell r="L68" t="str">
            <v>15+</v>
          </cell>
          <cell r="M68">
            <v>0</v>
          </cell>
          <cell r="N68" t="str">
            <v>15+</v>
          </cell>
          <cell r="O68" t="str">
            <v>15+</v>
          </cell>
          <cell r="P68" t="str">
            <v>15+</v>
          </cell>
          <cell r="Q68" t="str">
            <v>15+</v>
          </cell>
        </row>
        <row r="69">
          <cell r="A69" t="str">
            <v>17+</v>
          </cell>
          <cell r="B69" t="str">
            <v>15+</v>
          </cell>
          <cell r="C69" t="str">
            <v>15+</v>
          </cell>
          <cell r="D69" t="str">
            <v>18+</v>
          </cell>
          <cell r="E69" t="str">
            <v>15+</v>
          </cell>
          <cell r="F69" t="str">
            <v>15+</v>
          </cell>
          <cell r="G69" t="str">
            <v>15+</v>
          </cell>
          <cell r="H69">
            <v>0</v>
          </cell>
          <cell r="I69" t="str">
            <v>15+</v>
          </cell>
          <cell r="J69" t="str">
            <v>15+</v>
          </cell>
          <cell r="K69" t="str">
            <v>15+</v>
          </cell>
          <cell r="L69" t="str">
            <v>15+</v>
          </cell>
          <cell r="M69">
            <v>0</v>
          </cell>
          <cell r="N69" t="str">
            <v>15+</v>
          </cell>
          <cell r="O69" t="str">
            <v>15+</v>
          </cell>
          <cell r="P69" t="str">
            <v>15+</v>
          </cell>
          <cell r="Q69" t="str">
            <v>15+</v>
          </cell>
        </row>
        <row r="70">
          <cell r="A70" t="str">
            <v>17+</v>
          </cell>
          <cell r="B70" t="str">
            <v>15+</v>
          </cell>
          <cell r="C70" t="str">
            <v>15+</v>
          </cell>
          <cell r="D70" t="str">
            <v>18+</v>
          </cell>
          <cell r="E70" t="str">
            <v>15+</v>
          </cell>
          <cell r="F70" t="str">
            <v>15+</v>
          </cell>
          <cell r="G70" t="str">
            <v>15+</v>
          </cell>
          <cell r="H70">
            <v>0</v>
          </cell>
          <cell r="I70" t="str">
            <v>15+</v>
          </cell>
          <cell r="J70" t="str">
            <v>15+</v>
          </cell>
          <cell r="K70" t="str">
            <v>15+</v>
          </cell>
          <cell r="L70" t="str">
            <v>15+</v>
          </cell>
          <cell r="M70">
            <v>0</v>
          </cell>
          <cell r="N70" t="str">
            <v>15+</v>
          </cell>
          <cell r="O70" t="str">
            <v>15+</v>
          </cell>
          <cell r="P70" t="str">
            <v>15+</v>
          </cell>
          <cell r="Q70" t="str">
            <v>15+</v>
          </cell>
        </row>
      </sheetData>
      <sheetData sheetId="8">
        <row r="1">
          <cell r="A1" t="str">
            <v>REG4</v>
          </cell>
          <cell r="B1" t="str">
            <v>REG3</v>
          </cell>
          <cell r="C1" t="str">
            <v>REG2</v>
          </cell>
          <cell r="D1" t="str">
            <v>REG1</v>
          </cell>
          <cell r="E1" t="str">
            <v>CLB2</v>
          </cell>
          <cell r="F1" t="str">
            <v>CLB1</v>
          </cell>
          <cell r="G1">
            <v>0</v>
          </cell>
          <cell r="H1" t="str">
            <v>R1Cat1</v>
          </cell>
          <cell r="I1" t="str">
            <v>R1Cat2</v>
          </cell>
          <cell r="J1" t="str">
            <v>R2Cat1</v>
          </cell>
          <cell r="K1" t="str">
            <v>R2Cat2</v>
          </cell>
          <cell r="L1" t="str">
            <v>C1Cat1</v>
          </cell>
          <cell r="M1" t="str">
            <v>C1Cat2</v>
          </cell>
          <cell r="N1" t="str">
            <v>C2Cat1</v>
          </cell>
          <cell r="O1" t="str">
            <v>C2Cat2</v>
          </cell>
        </row>
        <row r="2">
          <cell r="A2" t="str">
            <v>-</v>
          </cell>
          <cell r="B2" t="str">
            <v>-</v>
          </cell>
          <cell r="C2" t="str">
            <v>-</v>
          </cell>
          <cell r="D2" t="str">
            <v>-</v>
          </cell>
          <cell r="E2" t="str">
            <v>-</v>
          </cell>
          <cell r="F2" t="str">
            <v>-</v>
          </cell>
          <cell r="G2">
            <v>0</v>
          </cell>
          <cell r="H2" t="str">
            <v>-</v>
          </cell>
          <cell r="I2" t="str">
            <v>-</v>
          </cell>
          <cell r="J2" t="str">
            <v>-</v>
          </cell>
          <cell r="K2" t="str">
            <v>-</v>
          </cell>
          <cell r="L2" t="str">
            <v>-</v>
          </cell>
          <cell r="M2" t="str">
            <v>-</v>
          </cell>
          <cell r="N2" t="str">
            <v>-</v>
          </cell>
          <cell r="O2" t="str">
            <v>-</v>
          </cell>
        </row>
        <row r="3">
          <cell r="A3" t="str">
            <v>-</v>
          </cell>
          <cell r="B3" t="str">
            <v>-</v>
          </cell>
          <cell r="C3" t="str">
            <v>-</v>
          </cell>
          <cell r="D3" t="str">
            <v>-</v>
          </cell>
          <cell r="E3" t="str">
            <v>-</v>
          </cell>
          <cell r="F3" t="str">
            <v>-</v>
          </cell>
          <cell r="G3">
            <v>0</v>
          </cell>
          <cell r="H3" t="str">
            <v>-</v>
          </cell>
          <cell r="I3" t="str">
            <v>-</v>
          </cell>
          <cell r="J3" t="str">
            <v>-</v>
          </cell>
          <cell r="K3" t="str">
            <v>-</v>
          </cell>
          <cell r="L3" t="str">
            <v>-</v>
          </cell>
          <cell r="M3" t="str">
            <v>-</v>
          </cell>
          <cell r="N3" t="str">
            <v>-</v>
          </cell>
          <cell r="O3" t="str">
            <v>-</v>
          </cell>
        </row>
        <row r="4">
          <cell r="A4" t="str">
            <v>-</v>
          </cell>
          <cell r="B4" t="str">
            <v>-</v>
          </cell>
          <cell r="C4" t="str">
            <v>-</v>
          </cell>
          <cell r="D4" t="str">
            <v>-</v>
          </cell>
          <cell r="E4" t="str">
            <v>-</v>
          </cell>
          <cell r="F4" t="str">
            <v>-</v>
          </cell>
          <cell r="G4">
            <v>0</v>
          </cell>
          <cell r="H4" t="str">
            <v>-</v>
          </cell>
          <cell r="I4" t="str">
            <v>-</v>
          </cell>
          <cell r="J4" t="str">
            <v>-</v>
          </cell>
          <cell r="K4" t="str">
            <v>-</v>
          </cell>
          <cell r="L4" t="str">
            <v>-</v>
          </cell>
          <cell r="M4" t="str">
            <v>-</v>
          </cell>
          <cell r="N4" t="str">
            <v>-</v>
          </cell>
          <cell r="O4" t="str">
            <v>-</v>
          </cell>
        </row>
        <row r="5">
          <cell r="A5" t="str">
            <v>-</v>
          </cell>
          <cell r="B5" t="str">
            <v>-</v>
          </cell>
          <cell r="C5" t="str">
            <v>-</v>
          </cell>
          <cell r="D5" t="str">
            <v>-</v>
          </cell>
          <cell r="E5" t="str">
            <v>-</v>
          </cell>
          <cell r="F5" t="str">
            <v>-</v>
          </cell>
          <cell r="G5">
            <v>0</v>
          </cell>
          <cell r="H5" t="str">
            <v>-</v>
          </cell>
          <cell r="I5" t="str">
            <v>-</v>
          </cell>
          <cell r="J5" t="str">
            <v>-</v>
          </cell>
          <cell r="K5" t="str">
            <v>-</v>
          </cell>
          <cell r="L5" t="str">
            <v>-</v>
          </cell>
          <cell r="M5" t="str">
            <v>-</v>
          </cell>
          <cell r="N5" t="str">
            <v>-</v>
          </cell>
          <cell r="O5" t="str">
            <v>-</v>
          </cell>
          <cell r="R5" t="str">
            <v>REG4</v>
          </cell>
        </row>
        <row r="6">
          <cell r="A6" t="str">
            <v>-</v>
          </cell>
          <cell r="B6" t="str">
            <v>-</v>
          </cell>
          <cell r="C6" t="str">
            <v>-</v>
          </cell>
          <cell r="D6" t="str">
            <v>-</v>
          </cell>
          <cell r="E6" t="str">
            <v>-</v>
          </cell>
          <cell r="F6" t="str">
            <v>-</v>
          </cell>
          <cell r="G6">
            <v>0</v>
          </cell>
          <cell r="H6" t="str">
            <v>-</v>
          </cell>
          <cell r="I6" t="str">
            <v>-</v>
          </cell>
          <cell r="J6" t="str">
            <v>-</v>
          </cell>
          <cell r="K6" t="str">
            <v>-</v>
          </cell>
          <cell r="L6" t="str">
            <v>-</v>
          </cell>
          <cell r="M6" t="str">
            <v>-</v>
          </cell>
          <cell r="N6" t="str">
            <v>-</v>
          </cell>
          <cell r="O6" t="str">
            <v>-</v>
          </cell>
          <cell r="R6" t="str">
            <v>REG3</v>
          </cell>
        </row>
        <row r="7">
          <cell r="A7" t="str">
            <v>-</v>
          </cell>
          <cell r="B7" t="str">
            <v>-</v>
          </cell>
          <cell r="C7" t="str">
            <v>-</v>
          </cell>
          <cell r="D7" t="str">
            <v>-</v>
          </cell>
          <cell r="E7" t="str">
            <v>-</v>
          </cell>
          <cell r="F7" t="str">
            <v>7-8</v>
          </cell>
          <cell r="G7">
            <v>0</v>
          </cell>
          <cell r="H7" t="str">
            <v>-</v>
          </cell>
          <cell r="I7" t="str">
            <v>-</v>
          </cell>
          <cell r="J7" t="str">
            <v>-</v>
          </cell>
          <cell r="K7" t="str">
            <v>-</v>
          </cell>
          <cell r="L7" t="str">
            <v>-</v>
          </cell>
          <cell r="M7" t="str">
            <v>-</v>
          </cell>
          <cell r="N7" t="str">
            <v>-</v>
          </cell>
          <cell r="O7" t="str">
            <v>-</v>
          </cell>
          <cell r="R7" t="str">
            <v>REG2</v>
          </cell>
        </row>
        <row r="8">
          <cell r="A8" t="str">
            <v>-</v>
          </cell>
          <cell r="B8" t="str">
            <v>-</v>
          </cell>
          <cell r="C8" t="str">
            <v>-</v>
          </cell>
          <cell r="D8" t="str">
            <v>-</v>
          </cell>
          <cell r="E8" t="str">
            <v>-</v>
          </cell>
          <cell r="F8" t="str">
            <v>7-8</v>
          </cell>
          <cell r="G8">
            <v>0</v>
          </cell>
          <cell r="H8" t="str">
            <v>-</v>
          </cell>
          <cell r="I8" t="str">
            <v>-</v>
          </cell>
          <cell r="J8" t="str">
            <v>-</v>
          </cell>
          <cell r="K8" t="str">
            <v>-</v>
          </cell>
          <cell r="L8" t="str">
            <v>-</v>
          </cell>
          <cell r="M8" t="str">
            <v>-</v>
          </cell>
          <cell r="N8" t="str">
            <v>-</v>
          </cell>
          <cell r="O8" t="str">
            <v>-</v>
          </cell>
          <cell r="R8" t="str">
            <v>REG1</v>
          </cell>
        </row>
        <row r="9">
          <cell r="A9" t="str">
            <v>9-10</v>
          </cell>
          <cell r="B9" t="str">
            <v>9-10</v>
          </cell>
          <cell r="C9" t="str">
            <v>9-10</v>
          </cell>
          <cell r="D9" t="str">
            <v>9-12</v>
          </cell>
          <cell r="E9" t="str">
            <v>9-10</v>
          </cell>
          <cell r="F9" t="str">
            <v>9-10</v>
          </cell>
          <cell r="G9">
            <v>0</v>
          </cell>
          <cell r="H9" t="str">
            <v>9-14</v>
          </cell>
          <cell r="I9" t="str">
            <v>9-14</v>
          </cell>
          <cell r="J9" t="str">
            <v>9-14</v>
          </cell>
          <cell r="K9" t="str">
            <v>9-14</v>
          </cell>
          <cell r="L9" t="str">
            <v>9-14</v>
          </cell>
          <cell r="M9" t="str">
            <v>9-14</v>
          </cell>
          <cell r="N9" t="str">
            <v>9-14</v>
          </cell>
          <cell r="O9" t="str">
            <v>9-14</v>
          </cell>
          <cell r="R9" t="str">
            <v>CLB2</v>
          </cell>
        </row>
        <row r="10">
          <cell r="A10" t="str">
            <v>9-10</v>
          </cell>
          <cell r="B10" t="str">
            <v>9-10</v>
          </cell>
          <cell r="C10" t="str">
            <v>9-10</v>
          </cell>
          <cell r="D10" t="str">
            <v>9-12</v>
          </cell>
          <cell r="E10" t="str">
            <v>9-10</v>
          </cell>
          <cell r="F10" t="str">
            <v>9-10</v>
          </cell>
          <cell r="G10">
            <v>0</v>
          </cell>
          <cell r="H10" t="str">
            <v>9-14</v>
          </cell>
          <cell r="I10" t="str">
            <v>9-14</v>
          </cell>
          <cell r="J10" t="str">
            <v>9-14</v>
          </cell>
          <cell r="K10" t="str">
            <v>9-14</v>
          </cell>
          <cell r="L10" t="str">
            <v>9-14</v>
          </cell>
          <cell r="M10" t="str">
            <v>9-14</v>
          </cell>
          <cell r="N10" t="str">
            <v>9-14</v>
          </cell>
          <cell r="O10" t="str">
            <v>9-14</v>
          </cell>
          <cell r="R10" t="str">
            <v>CLB1</v>
          </cell>
        </row>
        <row r="11">
          <cell r="A11" t="str">
            <v>11-12</v>
          </cell>
          <cell r="B11" t="str">
            <v>11-12</v>
          </cell>
          <cell r="C11" t="str">
            <v>11-12</v>
          </cell>
          <cell r="D11" t="str">
            <v>9-12</v>
          </cell>
          <cell r="E11" t="str">
            <v>11-12</v>
          </cell>
          <cell r="F11" t="str">
            <v>11-12</v>
          </cell>
          <cell r="G11">
            <v>0</v>
          </cell>
          <cell r="H11" t="str">
            <v>9-14</v>
          </cell>
          <cell r="I11" t="str">
            <v>9-14</v>
          </cell>
          <cell r="J11" t="str">
            <v>9-14</v>
          </cell>
          <cell r="K11" t="str">
            <v>9-14</v>
          </cell>
          <cell r="L11" t="str">
            <v>9-14</v>
          </cell>
          <cell r="M11" t="str">
            <v>9-14</v>
          </cell>
          <cell r="N11" t="str">
            <v>9-14</v>
          </cell>
          <cell r="O11" t="str">
            <v>9-14</v>
          </cell>
          <cell r="R11" t="str">
            <v>R1Cat1</v>
          </cell>
        </row>
        <row r="12">
          <cell r="A12" t="str">
            <v>11-12</v>
          </cell>
          <cell r="B12" t="str">
            <v>11-12</v>
          </cell>
          <cell r="C12" t="str">
            <v>11-12</v>
          </cell>
          <cell r="D12" t="str">
            <v>9-12</v>
          </cell>
          <cell r="E12" t="str">
            <v>11-12</v>
          </cell>
          <cell r="F12" t="str">
            <v>11-12</v>
          </cell>
          <cell r="G12">
            <v>0</v>
          </cell>
          <cell r="H12" t="str">
            <v>9-14</v>
          </cell>
          <cell r="I12" t="str">
            <v>9-14</v>
          </cell>
          <cell r="J12" t="str">
            <v>9-14</v>
          </cell>
          <cell r="K12" t="str">
            <v>9-14</v>
          </cell>
          <cell r="L12" t="str">
            <v>9-14</v>
          </cell>
          <cell r="M12" t="str">
            <v>9-14</v>
          </cell>
          <cell r="N12" t="str">
            <v>9-14</v>
          </cell>
          <cell r="O12" t="str">
            <v>9-14</v>
          </cell>
          <cell r="R12" t="str">
            <v>R1Cat2</v>
          </cell>
        </row>
        <row r="13">
          <cell r="A13" t="str">
            <v>13-14</v>
          </cell>
          <cell r="B13" t="str">
            <v>13-14</v>
          </cell>
          <cell r="C13" t="str">
            <v>13+</v>
          </cell>
          <cell r="D13" t="str">
            <v>13+</v>
          </cell>
          <cell r="E13" t="str">
            <v>13-14</v>
          </cell>
          <cell r="F13" t="str">
            <v>13+</v>
          </cell>
          <cell r="G13">
            <v>0</v>
          </cell>
          <cell r="H13" t="str">
            <v>9-14</v>
          </cell>
          <cell r="I13" t="str">
            <v>9-14</v>
          </cell>
          <cell r="J13" t="str">
            <v>9-14</v>
          </cell>
          <cell r="K13" t="str">
            <v>9-14</v>
          </cell>
          <cell r="L13" t="str">
            <v>9-14</v>
          </cell>
          <cell r="M13" t="str">
            <v>9-14</v>
          </cell>
          <cell r="N13" t="str">
            <v>9-14</v>
          </cell>
          <cell r="O13" t="str">
            <v>9-14</v>
          </cell>
          <cell r="R13" t="str">
            <v>R2Cat1</v>
          </cell>
        </row>
        <row r="14">
          <cell r="A14" t="str">
            <v>13-14</v>
          </cell>
          <cell r="B14" t="str">
            <v>13-14</v>
          </cell>
          <cell r="C14" t="str">
            <v>13+</v>
          </cell>
          <cell r="D14" t="str">
            <v>13+</v>
          </cell>
          <cell r="E14" t="str">
            <v>13-14</v>
          </cell>
          <cell r="F14" t="str">
            <v>13+</v>
          </cell>
          <cell r="G14">
            <v>0</v>
          </cell>
          <cell r="H14" t="str">
            <v>9-14</v>
          </cell>
          <cell r="I14" t="str">
            <v>9-14</v>
          </cell>
          <cell r="J14" t="str">
            <v>9-14</v>
          </cell>
          <cell r="K14" t="str">
            <v>9-14</v>
          </cell>
          <cell r="L14" t="str">
            <v>9-14</v>
          </cell>
          <cell r="M14" t="str">
            <v>9-14</v>
          </cell>
          <cell r="N14" t="str">
            <v>9-14</v>
          </cell>
          <cell r="O14" t="str">
            <v>9-14</v>
          </cell>
          <cell r="R14" t="str">
            <v>R2Cat2</v>
          </cell>
        </row>
        <row r="15">
          <cell r="A15" t="str">
            <v>15+</v>
          </cell>
          <cell r="B15" t="str">
            <v>15-16</v>
          </cell>
          <cell r="C15" t="str">
            <v>13+</v>
          </cell>
          <cell r="D15" t="str">
            <v>13+</v>
          </cell>
          <cell r="E15" t="str">
            <v>15+</v>
          </cell>
          <cell r="F15" t="str">
            <v>13+</v>
          </cell>
          <cell r="G15">
            <v>0</v>
          </cell>
          <cell r="H15" t="str">
            <v>15+</v>
          </cell>
          <cell r="I15" t="str">
            <v>15+</v>
          </cell>
          <cell r="J15" t="str">
            <v>15+</v>
          </cell>
          <cell r="K15" t="str">
            <v>15+</v>
          </cell>
          <cell r="L15" t="str">
            <v>15+</v>
          </cell>
          <cell r="M15" t="str">
            <v>15+</v>
          </cell>
          <cell r="N15" t="str">
            <v>15+</v>
          </cell>
          <cell r="O15" t="str">
            <v>15+</v>
          </cell>
          <cell r="R15" t="str">
            <v>C1Cat1</v>
          </cell>
        </row>
        <row r="16">
          <cell r="A16" t="str">
            <v>15+</v>
          </cell>
          <cell r="B16" t="str">
            <v>15-16</v>
          </cell>
          <cell r="C16" t="str">
            <v>13+</v>
          </cell>
          <cell r="D16" t="str">
            <v>13+</v>
          </cell>
          <cell r="E16" t="str">
            <v>15+</v>
          </cell>
          <cell r="F16" t="str">
            <v>13+</v>
          </cell>
          <cell r="G16">
            <v>0</v>
          </cell>
          <cell r="H16" t="str">
            <v>15+</v>
          </cell>
          <cell r="I16" t="str">
            <v>15+</v>
          </cell>
          <cell r="J16" t="str">
            <v>15+</v>
          </cell>
          <cell r="K16" t="str">
            <v>15+</v>
          </cell>
          <cell r="L16" t="str">
            <v>15+</v>
          </cell>
          <cell r="M16" t="str">
            <v>15+</v>
          </cell>
          <cell r="N16" t="str">
            <v>15+</v>
          </cell>
          <cell r="O16" t="str">
            <v>15+</v>
          </cell>
          <cell r="R16" t="str">
            <v>C1Cat2</v>
          </cell>
        </row>
        <row r="17">
          <cell r="A17" t="str">
            <v>15+</v>
          </cell>
          <cell r="B17" t="str">
            <v>17+</v>
          </cell>
          <cell r="C17" t="str">
            <v>13+</v>
          </cell>
          <cell r="D17" t="str">
            <v>13+</v>
          </cell>
          <cell r="E17" t="str">
            <v>15+</v>
          </cell>
          <cell r="F17" t="str">
            <v>13+</v>
          </cell>
          <cell r="G17">
            <v>0</v>
          </cell>
          <cell r="H17" t="str">
            <v>15+</v>
          </cell>
          <cell r="I17" t="str">
            <v>15+</v>
          </cell>
          <cell r="J17" t="str">
            <v>15+</v>
          </cell>
          <cell r="K17" t="str">
            <v>15+</v>
          </cell>
          <cell r="L17" t="str">
            <v>15+</v>
          </cell>
          <cell r="M17" t="str">
            <v>15+</v>
          </cell>
          <cell r="N17" t="str">
            <v>15+</v>
          </cell>
          <cell r="O17" t="str">
            <v>15+</v>
          </cell>
          <cell r="R17" t="str">
            <v>C2Cat1</v>
          </cell>
        </row>
        <row r="18">
          <cell r="A18" t="str">
            <v>15+</v>
          </cell>
          <cell r="B18" t="str">
            <v>17+</v>
          </cell>
          <cell r="C18" t="str">
            <v>13+</v>
          </cell>
          <cell r="D18" t="str">
            <v>13+</v>
          </cell>
          <cell r="E18" t="str">
            <v>15+</v>
          </cell>
          <cell r="F18" t="str">
            <v>13+</v>
          </cell>
          <cell r="G18">
            <v>0</v>
          </cell>
          <cell r="H18" t="str">
            <v>15+</v>
          </cell>
          <cell r="I18" t="str">
            <v>15+</v>
          </cell>
          <cell r="J18" t="str">
            <v>15+</v>
          </cell>
          <cell r="K18" t="str">
            <v>15+</v>
          </cell>
          <cell r="L18" t="str">
            <v>15+</v>
          </cell>
          <cell r="M18" t="str">
            <v>15+</v>
          </cell>
          <cell r="N18" t="str">
            <v>15+</v>
          </cell>
          <cell r="O18" t="str">
            <v>15+</v>
          </cell>
          <cell r="R18" t="str">
            <v>C2Cat2</v>
          </cell>
        </row>
        <row r="19">
          <cell r="A19" t="str">
            <v>15+</v>
          </cell>
          <cell r="B19" t="str">
            <v>17+</v>
          </cell>
          <cell r="C19" t="str">
            <v>13+</v>
          </cell>
          <cell r="D19" t="str">
            <v>13+</v>
          </cell>
          <cell r="E19" t="str">
            <v>15+</v>
          </cell>
          <cell r="F19" t="str">
            <v>13+</v>
          </cell>
          <cell r="G19">
            <v>0</v>
          </cell>
          <cell r="H19" t="str">
            <v>15+</v>
          </cell>
          <cell r="I19" t="str">
            <v>15+</v>
          </cell>
          <cell r="J19" t="str">
            <v>15+</v>
          </cell>
          <cell r="K19" t="str">
            <v>15+</v>
          </cell>
          <cell r="L19" t="str">
            <v>15+</v>
          </cell>
          <cell r="M19" t="str">
            <v>15+</v>
          </cell>
          <cell r="N19" t="str">
            <v>15+</v>
          </cell>
          <cell r="O19" t="str">
            <v>15+</v>
          </cell>
        </row>
        <row r="20">
          <cell r="A20" t="str">
            <v>15+</v>
          </cell>
          <cell r="B20" t="str">
            <v>17+</v>
          </cell>
          <cell r="C20" t="str">
            <v>13+</v>
          </cell>
          <cell r="D20" t="str">
            <v>13+</v>
          </cell>
          <cell r="E20" t="str">
            <v>15+</v>
          </cell>
          <cell r="F20" t="str">
            <v>13+</v>
          </cell>
          <cell r="G20">
            <v>0</v>
          </cell>
          <cell r="H20" t="str">
            <v>15+</v>
          </cell>
          <cell r="I20" t="str">
            <v>15+</v>
          </cell>
          <cell r="J20" t="str">
            <v>15+</v>
          </cell>
          <cell r="K20" t="str">
            <v>15+</v>
          </cell>
          <cell r="L20" t="str">
            <v>15+</v>
          </cell>
          <cell r="M20" t="str">
            <v>15+</v>
          </cell>
          <cell r="N20" t="str">
            <v>15+</v>
          </cell>
          <cell r="O20" t="str">
            <v>15+</v>
          </cell>
        </row>
        <row r="21">
          <cell r="A21" t="str">
            <v>15+</v>
          </cell>
          <cell r="B21" t="str">
            <v>17+</v>
          </cell>
          <cell r="C21" t="str">
            <v>13+</v>
          </cell>
          <cell r="D21" t="str">
            <v>13+</v>
          </cell>
          <cell r="E21" t="str">
            <v>15+</v>
          </cell>
          <cell r="F21" t="str">
            <v>13+</v>
          </cell>
          <cell r="G21">
            <v>0</v>
          </cell>
          <cell r="H21" t="str">
            <v>15+</v>
          </cell>
          <cell r="I21" t="str">
            <v>15+</v>
          </cell>
          <cell r="J21" t="str">
            <v>15+</v>
          </cell>
          <cell r="K21" t="str">
            <v>15+</v>
          </cell>
          <cell r="L21" t="str">
            <v>15+</v>
          </cell>
          <cell r="M21" t="str">
            <v>15+</v>
          </cell>
          <cell r="N21" t="str">
            <v>15+</v>
          </cell>
          <cell r="O21" t="str">
            <v>15+</v>
          </cell>
        </row>
        <row r="22">
          <cell r="A22" t="str">
            <v>15+</v>
          </cell>
          <cell r="B22" t="str">
            <v>17+</v>
          </cell>
          <cell r="C22" t="str">
            <v>13+</v>
          </cell>
          <cell r="D22" t="str">
            <v>13+</v>
          </cell>
          <cell r="E22" t="str">
            <v>15+</v>
          </cell>
          <cell r="F22" t="str">
            <v>13+</v>
          </cell>
          <cell r="G22">
            <v>0</v>
          </cell>
          <cell r="H22" t="str">
            <v>15+</v>
          </cell>
          <cell r="I22" t="str">
            <v>15+</v>
          </cell>
          <cell r="J22" t="str">
            <v>15+</v>
          </cell>
          <cell r="K22" t="str">
            <v>15+</v>
          </cell>
          <cell r="L22" t="str">
            <v>15+</v>
          </cell>
          <cell r="M22" t="str">
            <v>15+</v>
          </cell>
          <cell r="N22" t="str">
            <v>15+</v>
          </cell>
          <cell r="O22" t="str">
            <v>15+</v>
          </cell>
        </row>
        <row r="23">
          <cell r="A23" t="str">
            <v>15+</v>
          </cell>
          <cell r="B23" t="str">
            <v>17+</v>
          </cell>
          <cell r="C23" t="str">
            <v>13+</v>
          </cell>
          <cell r="D23" t="str">
            <v>13+</v>
          </cell>
          <cell r="E23" t="str">
            <v>15+</v>
          </cell>
          <cell r="F23" t="str">
            <v>13+</v>
          </cell>
          <cell r="G23">
            <v>0</v>
          </cell>
          <cell r="H23" t="str">
            <v>15+</v>
          </cell>
          <cell r="I23" t="str">
            <v>15+</v>
          </cell>
          <cell r="J23" t="str">
            <v>15+</v>
          </cell>
          <cell r="K23" t="str">
            <v>15+</v>
          </cell>
          <cell r="L23" t="str">
            <v>15+</v>
          </cell>
          <cell r="M23" t="str">
            <v>15+</v>
          </cell>
          <cell r="N23" t="str">
            <v>15+</v>
          </cell>
          <cell r="O23" t="str">
            <v>15+</v>
          </cell>
        </row>
        <row r="24">
          <cell r="A24" t="str">
            <v>15+</v>
          </cell>
          <cell r="B24" t="str">
            <v>17+</v>
          </cell>
          <cell r="C24" t="str">
            <v>13+</v>
          </cell>
          <cell r="D24" t="str">
            <v>13+</v>
          </cell>
          <cell r="E24" t="str">
            <v>15+</v>
          </cell>
          <cell r="F24" t="str">
            <v>13+</v>
          </cell>
          <cell r="G24">
            <v>0</v>
          </cell>
          <cell r="H24" t="str">
            <v>15+</v>
          </cell>
          <cell r="I24" t="str">
            <v>15+</v>
          </cell>
          <cell r="J24" t="str">
            <v>15+</v>
          </cell>
          <cell r="K24" t="str">
            <v>15+</v>
          </cell>
          <cell r="L24" t="str">
            <v>15+</v>
          </cell>
          <cell r="M24" t="str">
            <v>15+</v>
          </cell>
          <cell r="N24" t="str">
            <v>15+</v>
          </cell>
          <cell r="O24" t="str">
            <v>15+</v>
          </cell>
        </row>
        <row r="25">
          <cell r="A25" t="str">
            <v>15+</v>
          </cell>
          <cell r="B25" t="str">
            <v>17+</v>
          </cell>
          <cell r="C25" t="str">
            <v>13+</v>
          </cell>
          <cell r="D25" t="str">
            <v>13+</v>
          </cell>
          <cell r="E25" t="str">
            <v>15+</v>
          </cell>
          <cell r="F25" t="str">
            <v>13+</v>
          </cell>
          <cell r="G25">
            <v>0</v>
          </cell>
          <cell r="H25" t="str">
            <v>15+</v>
          </cell>
          <cell r="I25" t="str">
            <v>15+</v>
          </cell>
          <cell r="J25" t="str">
            <v>15+</v>
          </cell>
          <cell r="K25" t="str">
            <v>15+</v>
          </cell>
          <cell r="L25" t="str">
            <v>15+</v>
          </cell>
          <cell r="M25" t="str">
            <v>15+</v>
          </cell>
          <cell r="N25" t="str">
            <v>15+</v>
          </cell>
          <cell r="O25" t="str">
            <v>15+</v>
          </cell>
        </row>
        <row r="26">
          <cell r="A26" t="str">
            <v>15+</v>
          </cell>
          <cell r="B26" t="str">
            <v>17+</v>
          </cell>
          <cell r="C26" t="str">
            <v>13+</v>
          </cell>
          <cell r="D26" t="str">
            <v>13+</v>
          </cell>
          <cell r="E26" t="str">
            <v>15+</v>
          </cell>
          <cell r="F26" t="str">
            <v>13+</v>
          </cell>
          <cell r="G26">
            <v>0</v>
          </cell>
          <cell r="H26" t="str">
            <v>15+</v>
          </cell>
          <cell r="I26" t="str">
            <v>15+</v>
          </cell>
          <cell r="J26" t="str">
            <v>15+</v>
          </cell>
          <cell r="K26" t="str">
            <v>15+</v>
          </cell>
          <cell r="L26" t="str">
            <v>15+</v>
          </cell>
          <cell r="M26" t="str">
            <v>15+</v>
          </cell>
          <cell r="N26" t="str">
            <v>15+</v>
          </cell>
          <cell r="O26" t="str">
            <v>15+</v>
          </cell>
        </row>
        <row r="27">
          <cell r="A27" t="str">
            <v>15+</v>
          </cell>
          <cell r="B27" t="str">
            <v>17+</v>
          </cell>
          <cell r="C27" t="str">
            <v>13+</v>
          </cell>
          <cell r="D27" t="str">
            <v>13+</v>
          </cell>
          <cell r="E27" t="str">
            <v>15+</v>
          </cell>
          <cell r="F27" t="str">
            <v>13+</v>
          </cell>
          <cell r="G27">
            <v>0</v>
          </cell>
          <cell r="H27" t="str">
            <v>15+</v>
          </cell>
          <cell r="I27" t="str">
            <v>15+</v>
          </cell>
          <cell r="J27" t="str">
            <v>15+</v>
          </cell>
          <cell r="K27" t="str">
            <v>15+</v>
          </cell>
          <cell r="L27" t="str">
            <v>15+</v>
          </cell>
          <cell r="M27" t="str">
            <v>15+</v>
          </cell>
          <cell r="N27" t="str">
            <v>15+</v>
          </cell>
          <cell r="O27" t="str">
            <v>15+</v>
          </cell>
        </row>
        <row r="28">
          <cell r="A28" t="str">
            <v>15+</v>
          </cell>
          <cell r="B28" t="str">
            <v>17+</v>
          </cell>
          <cell r="C28" t="str">
            <v>13+</v>
          </cell>
          <cell r="D28" t="str">
            <v>13+</v>
          </cell>
          <cell r="E28" t="str">
            <v>15+</v>
          </cell>
          <cell r="F28" t="str">
            <v>13+</v>
          </cell>
          <cell r="G28">
            <v>0</v>
          </cell>
          <cell r="H28" t="str">
            <v>15+</v>
          </cell>
          <cell r="I28" t="str">
            <v>15+</v>
          </cell>
          <cell r="J28" t="str">
            <v>15+</v>
          </cell>
          <cell r="K28" t="str">
            <v>15+</v>
          </cell>
          <cell r="L28" t="str">
            <v>15+</v>
          </cell>
          <cell r="M28" t="str">
            <v>15+</v>
          </cell>
          <cell r="N28" t="str">
            <v>15+</v>
          </cell>
          <cell r="O28" t="str">
            <v>15+</v>
          </cell>
        </row>
        <row r="29">
          <cell r="A29" t="str">
            <v>15+</v>
          </cell>
          <cell r="B29" t="str">
            <v>17+</v>
          </cell>
          <cell r="C29" t="str">
            <v>13+</v>
          </cell>
          <cell r="D29" t="str">
            <v>13+</v>
          </cell>
          <cell r="E29" t="str">
            <v>15+</v>
          </cell>
          <cell r="F29" t="str">
            <v>13+</v>
          </cell>
          <cell r="G29">
            <v>0</v>
          </cell>
          <cell r="H29" t="str">
            <v>15+</v>
          </cell>
          <cell r="I29" t="str">
            <v>15+</v>
          </cell>
          <cell r="J29" t="str">
            <v>15+</v>
          </cell>
          <cell r="K29" t="str">
            <v>15+</v>
          </cell>
          <cell r="L29" t="str">
            <v>15+</v>
          </cell>
          <cell r="M29" t="str">
            <v>15+</v>
          </cell>
          <cell r="N29" t="str">
            <v>15+</v>
          </cell>
          <cell r="O29" t="str">
            <v>15+</v>
          </cell>
        </row>
        <row r="30">
          <cell r="A30" t="str">
            <v>15+</v>
          </cell>
          <cell r="B30" t="str">
            <v>17+</v>
          </cell>
          <cell r="C30" t="str">
            <v>13+</v>
          </cell>
          <cell r="D30" t="str">
            <v>13+</v>
          </cell>
          <cell r="E30" t="str">
            <v>15+</v>
          </cell>
          <cell r="F30" t="str">
            <v>13+</v>
          </cell>
          <cell r="G30">
            <v>0</v>
          </cell>
          <cell r="H30" t="str">
            <v>15+</v>
          </cell>
          <cell r="I30" t="str">
            <v>15+</v>
          </cell>
          <cell r="J30" t="str">
            <v>15+</v>
          </cell>
          <cell r="K30" t="str">
            <v>15+</v>
          </cell>
          <cell r="L30" t="str">
            <v>15+</v>
          </cell>
          <cell r="M30" t="str">
            <v>15+</v>
          </cell>
          <cell r="N30" t="str">
            <v>15+</v>
          </cell>
          <cell r="O30" t="str">
            <v>15+</v>
          </cell>
        </row>
        <row r="31">
          <cell r="A31" t="str">
            <v>15+</v>
          </cell>
          <cell r="B31" t="str">
            <v>17+</v>
          </cell>
          <cell r="C31" t="str">
            <v>13+</v>
          </cell>
          <cell r="D31" t="str">
            <v>13+</v>
          </cell>
          <cell r="E31" t="str">
            <v>15+</v>
          </cell>
          <cell r="F31" t="str">
            <v>13+</v>
          </cell>
          <cell r="G31">
            <v>0</v>
          </cell>
          <cell r="H31" t="str">
            <v>15+</v>
          </cell>
          <cell r="I31" t="str">
            <v>15+</v>
          </cell>
          <cell r="J31" t="str">
            <v>15+</v>
          </cell>
          <cell r="K31" t="str">
            <v>15+</v>
          </cell>
          <cell r="L31" t="str">
            <v>15+</v>
          </cell>
          <cell r="M31" t="str">
            <v>15+</v>
          </cell>
          <cell r="N31" t="str">
            <v>15+</v>
          </cell>
          <cell r="O31" t="str">
            <v>15+</v>
          </cell>
        </row>
        <row r="32">
          <cell r="A32" t="str">
            <v>15+</v>
          </cell>
          <cell r="B32" t="str">
            <v>17+</v>
          </cell>
          <cell r="C32" t="str">
            <v>13+</v>
          </cell>
          <cell r="D32" t="str">
            <v>13+</v>
          </cell>
          <cell r="E32" t="str">
            <v>15+</v>
          </cell>
          <cell r="F32" t="str">
            <v>13+</v>
          </cell>
          <cell r="G32">
            <v>0</v>
          </cell>
          <cell r="H32" t="str">
            <v>15+</v>
          </cell>
          <cell r="I32" t="str">
            <v>15+</v>
          </cell>
          <cell r="J32" t="str">
            <v>15+</v>
          </cell>
          <cell r="K32" t="str">
            <v>15+</v>
          </cell>
          <cell r="L32" t="str">
            <v>15+</v>
          </cell>
          <cell r="M32" t="str">
            <v>15+</v>
          </cell>
          <cell r="N32" t="str">
            <v>15+</v>
          </cell>
          <cell r="O32" t="str">
            <v>15+</v>
          </cell>
        </row>
        <row r="33">
          <cell r="A33" t="str">
            <v>15+</v>
          </cell>
          <cell r="B33" t="str">
            <v>17+</v>
          </cell>
          <cell r="C33" t="str">
            <v>13+</v>
          </cell>
          <cell r="D33" t="str">
            <v>13+</v>
          </cell>
          <cell r="E33" t="str">
            <v>15+</v>
          </cell>
          <cell r="F33" t="str">
            <v>13+</v>
          </cell>
          <cell r="G33">
            <v>0</v>
          </cell>
          <cell r="H33" t="str">
            <v>15+</v>
          </cell>
          <cell r="I33" t="str">
            <v>15+</v>
          </cell>
          <cell r="J33" t="str">
            <v>15+</v>
          </cell>
          <cell r="K33" t="str">
            <v>15+</v>
          </cell>
          <cell r="L33" t="str">
            <v>15+</v>
          </cell>
          <cell r="M33" t="str">
            <v>15+</v>
          </cell>
          <cell r="N33" t="str">
            <v>15+</v>
          </cell>
          <cell r="O33" t="str">
            <v>15+</v>
          </cell>
        </row>
        <row r="34">
          <cell r="A34" t="str">
            <v>15+</v>
          </cell>
          <cell r="B34" t="str">
            <v>17+</v>
          </cell>
          <cell r="C34" t="str">
            <v>13+</v>
          </cell>
          <cell r="D34" t="str">
            <v>13+</v>
          </cell>
          <cell r="E34" t="str">
            <v>15+</v>
          </cell>
          <cell r="F34" t="str">
            <v>13+</v>
          </cell>
          <cell r="G34">
            <v>0</v>
          </cell>
          <cell r="H34" t="str">
            <v>15+</v>
          </cell>
          <cell r="I34" t="str">
            <v>15+</v>
          </cell>
          <cell r="J34" t="str">
            <v>15+</v>
          </cell>
          <cell r="K34" t="str">
            <v>15+</v>
          </cell>
          <cell r="L34" t="str">
            <v>15+</v>
          </cell>
          <cell r="M34" t="str">
            <v>15+</v>
          </cell>
          <cell r="N34" t="str">
            <v>15+</v>
          </cell>
          <cell r="O34" t="str">
            <v>15+</v>
          </cell>
        </row>
        <row r="35">
          <cell r="A35" t="str">
            <v>15+</v>
          </cell>
          <cell r="B35" t="str">
            <v>17+</v>
          </cell>
          <cell r="C35" t="str">
            <v>13+</v>
          </cell>
          <cell r="D35" t="str">
            <v>13+</v>
          </cell>
          <cell r="E35" t="str">
            <v>15+</v>
          </cell>
          <cell r="F35" t="str">
            <v>13+</v>
          </cell>
          <cell r="G35">
            <v>0</v>
          </cell>
          <cell r="H35" t="str">
            <v>15+</v>
          </cell>
          <cell r="I35" t="str">
            <v>15+</v>
          </cell>
          <cell r="J35" t="str">
            <v>15+</v>
          </cell>
          <cell r="K35" t="str">
            <v>15+</v>
          </cell>
          <cell r="L35" t="str">
            <v>15+</v>
          </cell>
          <cell r="M35" t="str">
            <v>15+</v>
          </cell>
          <cell r="N35" t="str">
            <v>15+</v>
          </cell>
          <cell r="O35" t="str">
            <v>15+</v>
          </cell>
        </row>
        <row r="36">
          <cell r="A36" t="str">
            <v>15+</v>
          </cell>
          <cell r="B36" t="str">
            <v>17+</v>
          </cell>
          <cell r="C36" t="str">
            <v>13+</v>
          </cell>
          <cell r="D36" t="str">
            <v>13+</v>
          </cell>
          <cell r="E36" t="str">
            <v>15+</v>
          </cell>
          <cell r="F36" t="str">
            <v>13+</v>
          </cell>
          <cell r="G36">
            <v>0</v>
          </cell>
          <cell r="H36" t="str">
            <v>15+</v>
          </cell>
          <cell r="I36" t="str">
            <v>15+</v>
          </cell>
          <cell r="J36" t="str">
            <v>15+</v>
          </cell>
          <cell r="K36" t="str">
            <v>15+</v>
          </cell>
          <cell r="L36" t="str">
            <v>15+</v>
          </cell>
          <cell r="M36" t="str">
            <v>15+</v>
          </cell>
          <cell r="N36" t="str">
            <v>15+</v>
          </cell>
          <cell r="O36" t="str">
            <v>15+</v>
          </cell>
        </row>
        <row r="37">
          <cell r="A37" t="str">
            <v>15+</v>
          </cell>
          <cell r="B37" t="str">
            <v>17+</v>
          </cell>
          <cell r="C37" t="str">
            <v>13+</v>
          </cell>
          <cell r="D37" t="str">
            <v>13+</v>
          </cell>
          <cell r="E37" t="str">
            <v>15+</v>
          </cell>
          <cell r="F37" t="str">
            <v>13+</v>
          </cell>
          <cell r="G37">
            <v>0</v>
          </cell>
          <cell r="H37" t="str">
            <v>15+</v>
          </cell>
          <cell r="I37" t="str">
            <v>15+</v>
          </cell>
          <cell r="J37" t="str">
            <v>15+</v>
          </cell>
          <cell r="K37" t="str">
            <v>15+</v>
          </cell>
          <cell r="L37" t="str">
            <v>15+</v>
          </cell>
          <cell r="M37" t="str">
            <v>15+</v>
          </cell>
          <cell r="N37" t="str">
            <v>15+</v>
          </cell>
          <cell r="O37" t="str">
            <v>15+</v>
          </cell>
        </row>
        <row r="38">
          <cell r="A38" t="str">
            <v>15+</v>
          </cell>
          <cell r="B38" t="str">
            <v>17+</v>
          </cell>
          <cell r="C38" t="str">
            <v>13+</v>
          </cell>
          <cell r="D38" t="str">
            <v>13+</v>
          </cell>
          <cell r="E38" t="str">
            <v>15+</v>
          </cell>
          <cell r="F38" t="str">
            <v>13+</v>
          </cell>
          <cell r="G38">
            <v>0</v>
          </cell>
          <cell r="H38" t="str">
            <v>15+</v>
          </cell>
          <cell r="I38" t="str">
            <v>15+</v>
          </cell>
          <cell r="J38" t="str">
            <v>15+</v>
          </cell>
          <cell r="K38" t="str">
            <v>15+</v>
          </cell>
          <cell r="L38" t="str">
            <v>15+</v>
          </cell>
          <cell r="M38" t="str">
            <v>15+</v>
          </cell>
          <cell r="N38" t="str">
            <v>15+</v>
          </cell>
          <cell r="O38" t="str">
            <v>15+</v>
          </cell>
        </row>
        <row r="39">
          <cell r="A39" t="str">
            <v>15+</v>
          </cell>
          <cell r="B39" t="str">
            <v>17+</v>
          </cell>
          <cell r="C39" t="str">
            <v>13+</v>
          </cell>
          <cell r="D39" t="str">
            <v>13+</v>
          </cell>
          <cell r="E39" t="str">
            <v>15+</v>
          </cell>
          <cell r="F39" t="str">
            <v>13+</v>
          </cell>
          <cell r="G39">
            <v>0</v>
          </cell>
          <cell r="H39" t="str">
            <v>15+</v>
          </cell>
          <cell r="I39" t="str">
            <v>15+</v>
          </cell>
          <cell r="J39" t="str">
            <v>15+</v>
          </cell>
          <cell r="K39" t="str">
            <v>15+</v>
          </cell>
          <cell r="L39" t="str">
            <v>15+</v>
          </cell>
          <cell r="M39" t="str">
            <v>15+</v>
          </cell>
          <cell r="N39" t="str">
            <v>15+</v>
          </cell>
          <cell r="O39" t="str">
            <v>15+</v>
          </cell>
        </row>
        <row r="40">
          <cell r="A40" t="str">
            <v>15+</v>
          </cell>
          <cell r="B40" t="str">
            <v>17+</v>
          </cell>
          <cell r="C40" t="str">
            <v>13+</v>
          </cell>
          <cell r="D40" t="str">
            <v>13+</v>
          </cell>
          <cell r="E40" t="str">
            <v>15+</v>
          </cell>
          <cell r="F40" t="str">
            <v>13+</v>
          </cell>
          <cell r="G40">
            <v>0</v>
          </cell>
          <cell r="H40" t="str">
            <v>15+</v>
          </cell>
          <cell r="I40" t="str">
            <v>15+</v>
          </cell>
          <cell r="J40" t="str">
            <v>15+</v>
          </cell>
          <cell r="K40" t="str">
            <v>15+</v>
          </cell>
          <cell r="L40" t="str">
            <v>15+</v>
          </cell>
          <cell r="M40" t="str">
            <v>15+</v>
          </cell>
          <cell r="N40" t="str">
            <v>15+</v>
          </cell>
          <cell r="O40" t="str">
            <v>15+</v>
          </cell>
        </row>
        <row r="41">
          <cell r="A41" t="str">
            <v>15+</v>
          </cell>
          <cell r="B41" t="str">
            <v>17+</v>
          </cell>
          <cell r="C41" t="str">
            <v>13+</v>
          </cell>
          <cell r="D41" t="str">
            <v>13+</v>
          </cell>
          <cell r="E41" t="str">
            <v>15+</v>
          </cell>
          <cell r="F41" t="str">
            <v>13+</v>
          </cell>
          <cell r="G41">
            <v>0</v>
          </cell>
          <cell r="H41" t="str">
            <v>15+</v>
          </cell>
          <cell r="I41" t="str">
            <v>15+</v>
          </cell>
          <cell r="J41" t="str">
            <v>15+</v>
          </cell>
          <cell r="K41" t="str">
            <v>15+</v>
          </cell>
          <cell r="L41" t="str">
            <v>15+</v>
          </cell>
          <cell r="M41" t="str">
            <v>15+</v>
          </cell>
          <cell r="N41" t="str">
            <v>15+</v>
          </cell>
          <cell r="O41" t="str">
            <v>15+</v>
          </cell>
        </row>
        <row r="42">
          <cell r="A42" t="str">
            <v>15+</v>
          </cell>
          <cell r="B42" t="str">
            <v>17+</v>
          </cell>
          <cell r="C42" t="str">
            <v>13+</v>
          </cell>
          <cell r="D42" t="str">
            <v>13+</v>
          </cell>
          <cell r="E42" t="str">
            <v>15+</v>
          </cell>
          <cell r="F42" t="str">
            <v>13+</v>
          </cell>
          <cell r="G42">
            <v>0</v>
          </cell>
          <cell r="H42" t="str">
            <v>15+</v>
          </cell>
          <cell r="I42" t="str">
            <v>15+</v>
          </cell>
          <cell r="J42" t="str">
            <v>15+</v>
          </cell>
          <cell r="K42" t="str">
            <v>15+</v>
          </cell>
          <cell r="L42" t="str">
            <v>15+</v>
          </cell>
          <cell r="M42" t="str">
            <v>15+</v>
          </cell>
          <cell r="N42" t="str">
            <v>15+</v>
          </cell>
          <cell r="O42" t="str">
            <v>15+</v>
          </cell>
        </row>
        <row r="43">
          <cell r="A43" t="str">
            <v>15+</v>
          </cell>
          <cell r="B43" t="str">
            <v>17+</v>
          </cell>
          <cell r="C43" t="str">
            <v>13+</v>
          </cell>
          <cell r="D43" t="str">
            <v>13+</v>
          </cell>
          <cell r="E43" t="str">
            <v>15+</v>
          </cell>
          <cell r="F43" t="str">
            <v>13+</v>
          </cell>
          <cell r="G43">
            <v>0</v>
          </cell>
          <cell r="H43" t="str">
            <v>15+</v>
          </cell>
          <cell r="I43" t="str">
            <v>15+</v>
          </cell>
          <cell r="J43" t="str">
            <v>15+</v>
          </cell>
          <cell r="K43" t="str">
            <v>15+</v>
          </cell>
          <cell r="L43" t="str">
            <v>15+</v>
          </cell>
          <cell r="M43" t="str">
            <v>15+</v>
          </cell>
          <cell r="N43" t="str">
            <v>15+</v>
          </cell>
          <cell r="O43" t="str">
            <v>15+</v>
          </cell>
        </row>
        <row r="44">
          <cell r="A44" t="str">
            <v>15+</v>
          </cell>
          <cell r="B44" t="str">
            <v>17+</v>
          </cell>
          <cell r="C44" t="str">
            <v>13+</v>
          </cell>
          <cell r="D44" t="str">
            <v>13+</v>
          </cell>
          <cell r="E44" t="str">
            <v>15+</v>
          </cell>
          <cell r="F44" t="str">
            <v>13+</v>
          </cell>
          <cell r="G44">
            <v>0</v>
          </cell>
          <cell r="H44" t="str">
            <v>15+</v>
          </cell>
          <cell r="I44" t="str">
            <v>15+</v>
          </cell>
          <cell r="J44" t="str">
            <v>15+</v>
          </cell>
          <cell r="K44" t="str">
            <v>15+</v>
          </cell>
          <cell r="L44" t="str">
            <v>15+</v>
          </cell>
          <cell r="M44" t="str">
            <v>15+</v>
          </cell>
          <cell r="N44" t="str">
            <v>15+</v>
          </cell>
          <cell r="O44" t="str">
            <v>15+</v>
          </cell>
        </row>
        <row r="45">
          <cell r="A45" t="str">
            <v>15+</v>
          </cell>
          <cell r="B45" t="str">
            <v>17+</v>
          </cell>
          <cell r="C45" t="str">
            <v>13+</v>
          </cell>
          <cell r="D45" t="str">
            <v>13+</v>
          </cell>
          <cell r="E45" t="str">
            <v>15+</v>
          </cell>
          <cell r="F45" t="str">
            <v>13+</v>
          </cell>
          <cell r="G45">
            <v>0</v>
          </cell>
          <cell r="H45" t="str">
            <v>15+</v>
          </cell>
          <cell r="I45" t="str">
            <v>15+</v>
          </cell>
          <cell r="J45" t="str">
            <v>15+</v>
          </cell>
          <cell r="K45" t="str">
            <v>15+</v>
          </cell>
          <cell r="L45" t="str">
            <v>15+</v>
          </cell>
          <cell r="M45" t="str">
            <v>15+</v>
          </cell>
          <cell r="N45" t="str">
            <v>15+</v>
          </cell>
          <cell r="O45" t="str">
            <v>15+</v>
          </cell>
        </row>
        <row r="46">
          <cell r="A46" t="str">
            <v>15+</v>
          </cell>
          <cell r="B46" t="str">
            <v>17+</v>
          </cell>
          <cell r="C46" t="str">
            <v>13+</v>
          </cell>
          <cell r="D46" t="str">
            <v>13+</v>
          </cell>
          <cell r="E46" t="str">
            <v>15+</v>
          </cell>
          <cell r="F46" t="str">
            <v>13+</v>
          </cell>
          <cell r="G46">
            <v>0</v>
          </cell>
          <cell r="H46" t="str">
            <v>15+</v>
          </cell>
          <cell r="I46" t="str">
            <v>15+</v>
          </cell>
          <cell r="J46" t="str">
            <v>15+</v>
          </cell>
          <cell r="K46" t="str">
            <v>15+</v>
          </cell>
          <cell r="L46" t="str">
            <v>15+</v>
          </cell>
          <cell r="M46" t="str">
            <v>15+</v>
          </cell>
          <cell r="N46" t="str">
            <v>15+</v>
          </cell>
          <cell r="O46" t="str">
            <v>15+</v>
          </cell>
        </row>
        <row r="47">
          <cell r="A47" t="str">
            <v>15+</v>
          </cell>
          <cell r="B47" t="str">
            <v>17+</v>
          </cell>
          <cell r="C47" t="str">
            <v>13+</v>
          </cell>
          <cell r="D47" t="str">
            <v>13+</v>
          </cell>
          <cell r="E47" t="str">
            <v>15+</v>
          </cell>
          <cell r="F47" t="str">
            <v>13+</v>
          </cell>
          <cell r="G47">
            <v>0</v>
          </cell>
          <cell r="H47" t="str">
            <v>15+</v>
          </cell>
          <cell r="I47" t="str">
            <v>15+</v>
          </cell>
          <cell r="J47" t="str">
            <v>15+</v>
          </cell>
          <cell r="K47" t="str">
            <v>15+</v>
          </cell>
          <cell r="L47" t="str">
            <v>15+</v>
          </cell>
          <cell r="M47" t="str">
            <v>15+</v>
          </cell>
          <cell r="N47" t="str">
            <v>15+</v>
          </cell>
          <cell r="O47" t="str">
            <v>15+</v>
          </cell>
        </row>
        <row r="48">
          <cell r="A48" t="str">
            <v>15+</v>
          </cell>
          <cell r="B48" t="str">
            <v>17+</v>
          </cell>
          <cell r="C48" t="str">
            <v>13+</v>
          </cell>
          <cell r="D48" t="str">
            <v>13+</v>
          </cell>
          <cell r="E48" t="str">
            <v>15+</v>
          </cell>
          <cell r="F48" t="str">
            <v>13+</v>
          </cell>
          <cell r="G48">
            <v>0</v>
          </cell>
          <cell r="H48" t="str">
            <v>15+</v>
          </cell>
          <cell r="I48" t="str">
            <v>15+</v>
          </cell>
          <cell r="J48" t="str">
            <v>15+</v>
          </cell>
          <cell r="K48" t="str">
            <v>15+</v>
          </cell>
          <cell r="L48" t="str">
            <v>15+</v>
          </cell>
          <cell r="M48" t="str">
            <v>15+</v>
          </cell>
          <cell r="N48" t="str">
            <v>15+</v>
          </cell>
          <cell r="O48" t="str">
            <v>15+</v>
          </cell>
        </row>
        <row r="49">
          <cell r="A49" t="str">
            <v>15+</v>
          </cell>
          <cell r="B49" t="str">
            <v>17+</v>
          </cell>
          <cell r="C49" t="str">
            <v>13+</v>
          </cell>
          <cell r="D49" t="str">
            <v>13+</v>
          </cell>
          <cell r="E49" t="str">
            <v>15+</v>
          </cell>
          <cell r="F49" t="str">
            <v>13+</v>
          </cell>
          <cell r="G49">
            <v>0</v>
          </cell>
          <cell r="H49" t="str">
            <v>15+</v>
          </cell>
          <cell r="I49" t="str">
            <v>15+</v>
          </cell>
          <cell r="J49" t="str">
            <v>15+</v>
          </cell>
          <cell r="K49" t="str">
            <v>15+</v>
          </cell>
          <cell r="L49" t="str">
            <v>15+</v>
          </cell>
          <cell r="M49" t="str">
            <v>15+</v>
          </cell>
          <cell r="N49" t="str">
            <v>15+</v>
          </cell>
          <cell r="O49" t="str">
            <v>15+</v>
          </cell>
        </row>
        <row r="50">
          <cell r="A50" t="str">
            <v>15+</v>
          </cell>
          <cell r="B50" t="str">
            <v>17+</v>
          </cell>
          <cell r="C50" t="str">
            <v>13+</v>
          </cell>
          <cell r="D50" t="str">
            <v>13+</v>
          </cell>
          <cell r="E50" t="str">
            <v>15+</v>
          </cell>
          <cell r="F50" t="str">
            <v>13+</v>
          </cell>
          <cell r="G50">
            <v>0</v>
          </cell>
          <cell r="H50" t="str">
            <v>15+</v>
          </cell>
          <cell r="I50" t="str">
            <v>15+</v>
          </cell>
          <cell r="J50" t="str">
            <v>15+</v>
          </cell>
          <cell r="K50" t="str">
            <v>15+</v>
          </cell>
          <cell r="L50" t="str">
            <v>15+</v>
          </cell>
          <cell r="M50" t="str">
            <v>15+</v>
          </cell>
          <cell r="N50" t="str">
            <v>15+</v>
          </cell>
          <cell r="O50" t="str">
            <v>15+</v>
          </cell>
        </row>
        <row r="51">
          <cell r="A51" t="str">
            <v>15+</v>
          </cell>
          <cell r="B51" t="str">
            <v>17+</v>
          </cell>
          <cell r="C51" t="str">
            <v>13+</v>
          </cell>
          <cell r="D51" t="str">
            <v>13+</v>
          </cell>
          <cell r="E51" t="str">
            <v>15+</v>
          </cell>
          <cell r="F51" t="str">
            <v>13+</v>
          </cell>
          <cell r="G51">
            <v>0</v>
          </cell>
          <cell r="H51" t="str">
            <v>15+</v>
          </cell>
          <cell r="I51" t="str">
            <v>15+</v>
          </cell>
          <cell r="J51" t="str">
            <v>15+</v>
          </cell>
          <cell r="K51" t="str">
            <v>15+</v>
          </cell>
          <cell r="L51" t="str">
            <v>15+</v>
          </cell>
          <cell r="M51" t="str">
            <v>15+</v>
          </cell>
          <cell r="N51" t="str">
            <v>15+</v>
          </cell>
          <cell r="O51" t="str">
            <v>15+</v>
          </cell>
        </row>
        <row r="52">
          <cell r="A52" t="str">
            <v>15+</v>
          </cell>
          <cell r="B52" t="str">
            <v>17+</v>
          </cell>
          <cell r="C52" t="str">
            <v>13+</v>
          </cell>
          <cell r="D52" t="str">
            <v>13+</v>
          </cell>
          <cell r="E52" t="str">
            <v>15+</v>
          </cell>
          <cell r="F52" t="str">
            <v>13+</v>
          </cell>
          <cell r="G52">
            <v>0</v>
          </cell>
          <cell r="H52" t="str">
            <v>15+</v>
          </cell>
          <cell r="I52" t="str">
            <v>15+</v>
          </cell>
          <cell r="J52" t="str">
            <v>15+</v>
          </cell>
          <cell r="K52" t="str">
            <v>15+</v>
          </cell>
          <cell r="L52" t="str">
            <v>15+</v>
          </cell>
          <cell r="M52" t="str">
            <v>15+</v>
          </cell>
          <cell r="N52" t="str">
            <v>15+</v>
          </cell>
          <cell r="O52" t="str">
            <v>15+</v>
          </cell>
        </row>
        <row r="53">
          <cell r="A53" t="str">
            <v>15+</v>
          </cell>
          <cell r="B53" t="str">
            <v>17+</v>
          </cell>
          <cell r="C53" t="str">
            <v>13+</v>
          </cell>
          <cell r="D53" t="str">
            <v>13+</v>
          </cell>
          <cell r="E53" t="str">
            <v>15+</v>
          </cell>
          <cell r="F53" t="str">
            <v>13+</v>
          </cell>
          <cell r="G53">
            <v>0</v>
          </cell>
          <cell r="H53" t="str">
            <v>15+</v>
          </cell>
          <cell r="I53" t="str">
            <v>15+</v>
          </cell>
          <cell r="J53" t="str">
            <v>15+</v>
          </cell>
          <cell r="K53" t="str">
            <v>15+</v>
          </cell>
          <cell r="L53" t="str">
            <v>15+</v>
          </cell>
          <cell r="M53" t="str">
            <v>15+</v>
          </cell>
          <cell r="N53" t="str">
            <v>15+</v>
          </cell>
          <cell r="O53" t="str">
            <v>15+</v>
          </cell>
        </row>
        <row r="54">
          <cell r="A54" t="str">
            <v>15+</v>
          </cell>
          <cell r="B54" t="str">
            <v>17+</v>
          </cell>
          <cell r="C54" t="str">
            <v>13+</v>
          </cell>
          <cell r="D54" t="str">
            <v>13+</v>
          </cell>
          <cell r="E54" t="str">
            <v>15+</v>
          </cell>
          <cell r="F54" t="str">
            <v>13+</v>
          </cell>
          <cell r="G54">
            <v>0</v>
          </cell>
          <cell r="H54" t="str">
            <v>15+</v>
          </cell>
          <cell r="I54" t="str">
            <v>15+</v>
          </cell>
          <cell r="J54" t="str">
            <v>15+</v>
          </cell>
          <cell r="K54" t="str">
            <v>15+</v>
          </cell>
          <cell r="L54" t="str">
            <v>15+</v>
          </cell>
          <cell r="M54" t="str">
            <v>15+</v>
          </cell>
          <cell r="N54" t="str">
            <v>15+</v>
          </cell>
          <cell r="O54" t="str">
            <v>15+</v>
          </cell>
        </row>
        <row r="55">
          <cell r="A55" t="str">
            <v>15+</v>
          </cell>
          <cell r="B55" t="str">
            <v>17+</v>
          </cell>
          <cell r="C55" t="str">
            <v>13+</v>
          </cell>
          <cell r="D55" t="str">
            <v>13+</v>
          </cell>
          <cell r="E55" t="str">
            <v>15+</v>
          </cell>
          <cell r="F55" t="str">
            <v>13+</v>
          </cell>
          <cell r="G55">
            <v>0</v>
          </cell>
          <cell r="H55" t="str">
            <v>15+</v>
          </cell>
          <cell r="I55" t="str">
            <v>15+</v>
          </cell>
          <cell r="J55" t="str">
            <v>15+</v>
          </cell>
          <cell r="K55" t="str">
            <v>15+</v>
          </cell>
          <cell r="L55" t="str">
            <v>15+</v>
          </cell>
          <cell r="M55" t="str">
            <v>15+</v>
          </cell>
          <cell r="N55" t="str">
            <v>15+</v>
          </cell>
          <cell r="O55" t="str">
            <v>15+</v>
          </cell>
        </row>
        <row r="56">
          <cell r="A56" t="str">
            <v>15+</v>
          </cell>
          <cell r="B56" t="str">
            <v>17+</v>
          </cell>
          <cell r="C56" t="str">
            <v>13+</v>
          </cell>
          <cell r="D56" t="str">
            <v>13+</v>
          </cell>
          <cell r="E56" t="str">
            <v>15+</v>
          </cell>
          <cell r="F56" t="str">
            <v>13+</v>
          </cell>
          <cell r="G56">
            <v>0</v>
          </cell>
          <cell r="H56" t="str">
            <v>15+</v>
          </cell>
          <cell r="I56" t="str">
            <v>15+</v>
          </cell>
          <cell r="J56" t="str">
            <v>15+</v>
          </cell>
          <cell r="K56" t="str">
            <v>15+</v>
          </cell>
          <cell r="L56" t="str">
            <v>15+</v>
          </cell>
          <cell r="M56" t="str">
            <v>15+</v>
          </cell>
          <cell r="N56" t="str">
            <v>15+</v>
          </cell>
          <cell r="O56" t="str">
            <v>15+</v>
          </cell>
        </row>
        <row r="57">
          <cell r="A57" t="str">
            <v>15+</v>
          </cell>
          <cell r="B57" t="str">
            <v>17+</v>
          </cell>
          <cell r="C57" t="str">
            <v>13+</v>
          </cell>
          <cell r="D57" t="str">
            <v>13+</v>
          </cell>
          <cell r="E57" t="str">
            <v>15+</v>
          </cell>
          <cell r="F57" t="str">
            <v>13+</v>
          </cell>
          <cell r="G57">
            <v>0</v>
          </cell>
          <cell r="H57" t="str">
            <v>15+</v>
          </cell>
          <cell r="I57" t="str">
            <v>15+</v>
          </cell>
          <cell r="J57" t="str">
            <v>15+</v>
          </cell>
          <cell r="K57" t="str">
            <v>15+</v>
          </cell>
          <cell r="L57" t="str">
            <v>15+</v>
          </cell>
          <cell r="M57" t="str">
            <v>15+</v>
          </cell>
          <cell r="N57" t="str">
            <v>15+</v>
          </cell>
          <cell r="O57" t="str">
            <v>15+</v>
          </cell>
        </row>
        <row r="58">
          <cell r="A58" t="str">
            <v>15+</v>
          </cell>
          <cell r="B58" t="str">
            <v>17+</v>
          </cell>
          <cell r="C58" t="str">
            <v>13+</v>
          </cell>
          <cell r="D58" t="str">
            <v>13+</v>
          </cell>
          <cell r="E58" t="str">
            <v>15+</v>
          </cell>
          <cell r="F58" t="str">
            <v>13+</v>
          </cell>
          <cell r="G58">
            <v>0</v>
          </cell>
          <cell r="H58" t="str">
            <v>15+</v>
          </cell>
          <cell r="I58" t="str">
            <v>15+</v>
          </cell>
          <cell r="J58" t="str">
            <v>15+</v>
          </cell>
          <cell r="K58" t="str">
            <v>15+</v>
          </cell>
          <cell r="L58" t="str">
            <v>15+</v>
          </cell>
          <cell r="M58" t="str">
            <v>15+</v>
          </cell>
          <cell r="N58" t="str">
            <v>15+</v>
          </cell>
          <cell r="O58" t="str">
            <v>15+</v>
          </cell>
        </row>
        <row r="59">
          <cell r="A59" t="str">
            <v>15+</v>
          </cell>
          <cell r="B59" t="str">
            <v>17+</v>
          </cell>
          <cell r="C59" t="str">
            <v>13+</v>
          </cell>
          <cell r="D59" t="str">
            <v>13+</v>
          </cell>
          <cell r="E59" t="str">
            <v>15+</v>
          </cell>
          <cell r="F59" t="str">
            <v>13+</v>
          </cell>
          <cell r="G59">
            <v>0</v>
          </cell>
          <cell r="H59" t="str">
            <v>15+</v>
          </cell>
          <cell r="I59" t="str">
            <v>15+</v>
          </cell>
          <cell r="J59" t="str">
            <v>15+</v>
          </cell>
          <cell r="K59" t="str">
            <v>15+</v>
          </cell>
          <cell r="L59" t="str">
            <v>15+</v>
          </cell>
          <cell r="M59" t="str">
            <v>15+</v>
          </cell>
          <cell r="N59" t="str">
            <v>15+</v>
          </cell>
          <cell r="O59" t="str">
            <v>15+</v>
          </cell>
        </row>
        <row r="60">
          <cell r="A60" t="str">
            <v>15+</v>
          </cell>
          <cell r="B60" t="str">
            <v>17+</v>
          </cell>
          <cell r="C60" t="str">
            <v>13+</v>
          </cell>
          <cell r="D60" t="str">
            <v>13+</v>
          </cell>
          <cell r="E60" t="str">
            <v>15+</v>
          </cell>
          <cell r="F60" t="str">
            <v>13+</v>
          </cell>
          <cell r="G60">
            <v>0</v>
          </cell>
          <cell r="H60" t="str">
            <v>15+</v>
          </cell>
          <cell r="I60" t="str">
            <v>15+</v>
          </cell>
          <cell r="J60" t="str">
            <v>15+</v>
          </cell>
          <cell r="K60" t="str">
            <v>15+</v>
          </cell>
          <cell r="L60" t="str">
            <v>15+</v>
          </cell>
          <cell r="M60" t="str">
            <v>15+</v>
          </cell>
          <cell r="N60" t="str">
            <v>15+</v>
          </cell>
          <cell r="O60" t="str">
            <v>15+</v>
          </cell>
        </row>
        <row r="61">
          <cell r="A61" t="str">
            <v>15+</v>
          </cell>
          <cell r="B61" t="str">
            <v>17+</v>
          </cell>
          <cell r="C61" t="str">
            <v>13+</v>
          </cell>
          <cell r="D61" t="str">
            <v>13+</v>
          </cell>
          <cell r="E61" t="str">
            <v>15+</v>
          </cell>
          <cell r="F61" t="str">
            <v>13+</v>
          </cell>
          <cell r="G61">
            <v>0</v>
          </cell>
          <cell r="H61" t="str">
            <v>15+</v>
          </cell>
          <cell r="I61" t="str">
            <v>15+</v>
          </cell>
          <cell r="J61" t="str">
            <v>15+</v>
          </cell>
          <cell r="K61" t="str">
            <v>15+</v>
          </cell>
          <cell r="L61" t="str">
            <v>15+</v>
          </cell>
          <cell r="M61" t="str">
            <v>15+</v>
          </cell>
          <cell r="N61" t="str">
            <v>15+</v>
          </cell>
          <cell r="O61" t="str">
            <v>15+</v>
          </cell>
        </row>
        <row r="62">
          <cell r="A62" t="str">
            <v>15+</v>
          </cell>
          <cell r="B62" t="str">
            <v>17+</v>
          </cell>
          <cell r="C62" t="str">
            <v>13+</v>
          </cell>
          <cell r="D62" t="str">
            <v>13+</v>
          </cell>
          <cell r="E62" t="str">
            <v>15+</v>
          </cell>
          <cell r="F62" t="str">
            <v>13+</v>
          </cell>
          <cell r="G62">
            <v>0</v>
          </cell>
          <cell r="H62" t="str">
            <v>15+</v>
          </cell>
          <cell r="I62" t="str">
            <v>15+</v>
          </cell>
          <cell r="J62" t="str">
            <v>15+</v>
          </cell>
          <cell r="K62" t="str">
            <v>15+</v>
          </cell>
          <cell r="L62" t="str">
            <v>15+</v>
          </cell>
          <cell r="M62" t="str">
            <v>15+</v>
          </cell>
          <cell r="N62" t="str">
            <v>15+</v>
          </cell>
          <cell r="O62" t="str">
            <v>15+</v>
          </cell>
        </row>
        <row r="63">
          <cell r="A63" t="str">
            <v>15+</v>
          </cell>
          <cell r="B63" t="str">
            <v>17+</v>
          </cell>
          <cell r="C63" t="str">
            <v>13+</v>
          </cell>
          <cell r="D63" t="str">
            <v>13+</v>
          </cell>
          <cell r="E63" t="str">
            <v>15+</v>
          </cell>
          <cell r="F63" t="str">
            <v>13+</v>
          </cell>
          <cell r="G63">
            <v>0</v>
          </cell>
          <cell r="H63" t="str">
            <v>15+</v>
          </cell>
          <cell r="I63" t="str">
            <v>15+</v>
          </cell>
          <cell r="J63" t="str">
            <v>15+</v>
          </cell>
          <cell r="K63" t="str">
            <v>15+</v>
          </cell>
          <cell r="L63" t="str">
            <v>15+</v>
          </cell>
          <cell r="M63" t="str">
            <v>15+</v>
          </cell>
          <cell r="N63" t="str">
            <v>15+</v>
          </cell>
          <cell r="O63" t="str">
            <v>15+</v>
          </cell>
        </row>
        <row r="64">
          <cell r="A64" t="str">
            <v>15+</v>
          </cell>
          <cell r="B64" t="str">
            <v>17+</v>
          </cell>
          <cell r="C64" t="str">
            <v>13+</v>
          </cell>
          <cell r="D64" t="str">
            <v>13+</v>
          </cell>
          <cell r="E64" t="str">
            <v>15+</v>
          </cell>
          <cell r="F64" t="str">
            <v>13+</v>
          </cell>
          <cell r="G64">
            <v>0</v>
          </cell>
          <cell r="H64" t="str">
            <v>15+</v>
          </cell>
          <cell r="I64" t="str">
            <v>15+</v>
          </cell>
          <cell r="J64" t="str">
            <v>15+</v>
          </cell>
          <cell r="K64" t="str">
            <v>15+</v>
          </cell>
          <cell r="L64" t="str">
            <v>15+</v>
          </cell>
          <cell r="M64" t="str">
            <v>15+</v>
          </cell>
          <cell r="N64" t="str">
            <v>15+</v>
          </cell>
          <cell r="O64" t="str">
            <v>15+</v>
          </cell>
        </row>
        <row r="65">
          <cell r="A65" t="str">
            <v>15+</v>
          </cell>
          <cell r="B65" t="str">
            <v>17+</v>
          </cell>
          <cell r="C65" t="str">
            <v>13+</v>
          </cell>
          <cell r="D65" t="str">
            <v>13+</v>
          </cell>
          <cell r="E65" t="str">
            <v>15+</v>
          </cell>
          <cell r="F65" t="str">
            <v>13+</v>
          </cell>
          <cell r="G65">
            <v>0</v>
          </cell>
          <cell r="H65" t="str">
            <v>15+</v>
          </cell>
          <cell r="I65" t="str">
            <v>15+</v>
          </cell>
          <cell r="J65" t="str">
            <v>15+</v>
          </cell>
          <cell r="K65" t="str">
            <v>15+</v>
          </cell>
          <cell r="L65" t="str">
            <v>15+</v>
          </cell>
          <cell r="M65" t="str">
            <v>15+</v>
          </cell>
          <cell r="N65" t="str">
            <v>15+</v>
          </cell>
          <cell r="O65" t="str">
            <v>15+</v>
          </cell>
        </row>
        <row r="66">
          <cell r="A66" t="str">
            <v>15+</v>
          </cell>
          <cell r="B66" t="str">
            <v>17+</v>
          </cell>
          <cell r="C66" t="str">
            <v>13+</v>
          </cell>
          <cell r="D66" t="str">
            <v>13+</v>
          </cell>
          <cell r="E66" t="str">
            <v>15+</v>
          </cell>
          <cell r="F66" t="str">
            <v>13+</v>
          </cell>
          <cell r="G66">
            <v>0</v>
          </cell>
          <cell r="H66" t="str">
            <v>15+</v>
          </cell>
          <cell r="I66" t="str">
            <v>15+</v>
          </cell>
          <cell r="J66" t="str">
            <v>15+</v>
          </cell>
          <cell r="K66" t="str">
            <v>15+</v>
          </cell>
          <cell r="L66" t="str">
            <v>15+</v>
          </cell>
          <cell r="M66" t="str">
            <v>15+</v>
          </cell>
          <cell r="N66" t="str">
            <v>15+</v>
          </cell>
          <cell r="O66" t="str">
            <v>15+</v>
          </cell>
        </row>
        <row r="67">
          <cell r="A67" t="str">
            <v>15+</v>
          </cell>
          <cell r="B67" t="str">
            <v>17+</v>
          </cell>
          <cell r="C67" t="str">
            <v>13+</v>
          </cell>
          <cell r="D67" t="str">
            <v>13+</v>
          </cell>
          <cell r="E67" t="str">
            <v>15+</v>
          </cell>
          <cell r="F67" t="str">
            <v>13+</v>
          </cell>
          <cell r="G67">
            <v>0</v>
          </cell>
          <cell r="H67" t="str">
            <v>15+</v>
          </cell>
          <cell r="I67" t="str">
            <v>15+</v>
          </cell>
          <cell r="J67" t="str">
            <v>15+</v>
          </cell>
          <cell r="K67" t="str">
            <v>15+</v>
          </cell>
          <cell r="L67" t="str">
            <v>15+</v>
          </cell>
          <cell r="M67" t="str">
            <v>15+</v>
          </cell>
          <cell r="N67" t="str">
            <v>15+</v>
          </cell>
          <cell r="O67" t="str">
            <v>15+</v>
          </cell>
        </row>
        <row r="68">
          <cell r="A68" t="str">
            <v>15+</v>
          </cell>
          <cell r="B68" t="str">
            <v>17+</v>
          </cell>
          <cell r="C68" t="str">
            <v>13+</v>
          </cell>
          <cell r="D68" t="str">
            <v>13+</v>
          </cell>
          <cell r="E68" t="str">
            <v>15+</v>
          </cell>
          <cell r="F68" t="str">
            <v>13+</v>
          </cell>
          <cell r="G68">
            <v>0</v>
          </cell>
          <cell r="H68" t="str">
            <v>15+</v>
          </cell>
          <cell r="I68" t="str">
            <v>15+</v>
          </cell>
          <cell r="J68" t="str">
            <v>15+</v>
          </cell>
          <cell r="K68" t="str">
            <v>15+</v>
          </cell>
          <cell r="L68" t="str">
            <v>15+</v>
          </cell>
          <cell r="M68" t="str">
            <v>15+</v>
          </cell>
          <cell r="N68" t="str">
            <v>15+</v>
          </cell>
          <cell r="O68" t="str">
            <v>15+</v>
          </cell>
        </row>
        <row r="69">
          <cell r="A69" t="str">
            <v>15+</v>
          </cell>
          <cell r="B69" t="str">
            <v>17+</v>
          </cell>
          <cell r="C69" t="str">
            <v>13+</v>
          </cell>
          <cell r="D69" t="str">
            <v>13+</v>
          </cell>
          <cell r="E69" t="str">
            <v>15+</v>
          </cell>
          <cell r="F69" t="str">
            <v>13+</v>
          </cell>
          <cell r="G69">
            <v>0</v>
          </cell>
          <cell r="H69" t="str">
            <v>15+</v>
          </cell>
          <cell r="I69" t="str">
            <v>15+</v>
          </cell>
          <cell r="J69" t="str">
            <v>15+</v>
          </cell>
          <cell r="K69" t="str">
            <v>15+</v>
          </cell>
          <cell r="L69" t="str">
            <v>15+</v>
          </cell>
          <cell r="M69" t="str">
            <v>15+</v>
          </cell>
          <cell r="N69" t="str">
            <v>15+</v>
          </cell>
          <cell r="O69" t="str">
            <v>15+</v>
          </cell>
        </row>
        <row r="70">
          <cell r="A70" t="str">
            <v>15+</v>
          </cell>
          <cell r="B70" t="str">
            <v>17+</v>
          </cell>
          <cell r="C70" t="str">
            <v>13+</v>
          </cell>
          <cell r="D70" t="str">
            <v>13+</v>
          </cell>
          <cell r="E70" t="str">
            <v>15+</v>
          </cell>
          <cell r="F70" t="str">
            <v>13+</v>
          </cell>
          <cell r="G70">
            <v>0</v>
          </cell>
          <cell r="H70" t="str">
            <v>15+</v>
          </cell>
          <cell r="I70" t="str">
            <v>15+</v>
          </cell>
          <cell r="J70" t="str">
            <v>15+</v>
          </cell>
          <cell r="K70" t="str">
            <v>15+</v>
          </cell>
          <cell r="L70" t="str">
            <v>15+</v>
          </cell>
          <cell r="M70" t="str">
            <v>15+</v>
          </cell>
          <cell r="N70" t="str">
            <v>15+</v>
          </cell>
          <cell r="O70" t="str">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structions"/>
      <sheetName val="Entries"/>
      <sheetName val="Entries DMT"/>
      <sheetName val="Payment"/>
      <sheetName val="Privacy"/>
      <sheetName val="Clubs"/>
      <sheetName val="Lists"/>
      <sheetName val="ListsDMT"/>
      <sheetName val="ListsAll"/>
    </sheetNames>
    <sheetDataSet>
      <sheetData sheetId="0"/>
      <sheetData sheetId="1"/>
      <sheetData sheetId="2">
        <row r="4">
          <cell r="A4" t="str">
            <v>Event</v>
          </cell>
          <cell r="E4" t="str">
            <v>Venue</v>
          </cell>
        </row>
        <row r="5">
          <cell r="A5" t="str">
            <v>Club</v>
          </cell>
          <cell r="C5" t="str">
            <v>Your club</v>
          </cell>
          <cell r="E5" t="str">
            <v>Date</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Danchatters99@gmail.com"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jordan@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ls@sky.com;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Holly.gallagher1@outlook.com" TargetMode="External"/><Relationship Id="rId32" Type="http://schemas.openxmlformats.org/officeDocument/2006/relationships/hyperlink" Target="mailto:doug@casablancacgt.co.uk" TargetMode="External"/><Relationship Id="rId37" Type="http://schemas.openxmlformats.org/officeDocument/2006/relationships/printerSettings" Target="../printerSettings/printerSettings7.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36" Type="http://schemas.openxmlformats.org/officeDocument/2006/relationships/hyperlink" Target="mailto:youremail1@domain.com;youremail2@domain.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hyperlink" Target="mailto:hertfordgymnastics@hotmail.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tabSelected="1" topLeftCell="B3" zoomScaleNormal="100" workbookViewId="0">
      <selection activeCell="B4" sqref="B4"/>
    </sheetView>
  </sheetViews>
  <sheetFormatPr defaultColWidth="8.85546875" defaultRowHeight="12.75"/>
  <cols>
    <col min="1" max="1" width="8.85546875" style="169"/>
    <col min="2" max="2" width="106.140625" style="169" customWidth="1"/>
    <col min="3" max="16384" width="8.85546875" style="169"/>
  </cols>
  <sheetData>
    <row r="2" spans="2:2" ht="222">
      <c r="B2" s="207" t="s">
        <v>555</v>
      </c>
    </row>
    <row r="3" spans="2:2">
      <c r="B3" s="168"/>
    </row>
    <row r="4" spans="2:2" ht="345" customHeight="1">
      <c r="B4" s="168" t="s">
        <v>557</v>
      </c>
    </row>
    <row r="6" spans="2:2" ht="43.5">
      <c r="B6" s="170" t="s">
        <v>284</v>
      </c>
    </row>
    <row r="8" spans="2:2">
      <c r="B8" s="168" t="s">
        <v>285</v>
      </c>
    </row>
    <row r="10" spans="2:2" ht="51">
      <c r="B10" s="168" t="s">
        <v>286</v>
      </c>
    </row>
    <row r="12" spans="2:2">
      <c r="B12" s="168" t="s">
        <v>287</v>
      </c>
    </row>
    <row r="14" spans="2:2" ht="25.5">
      <c r="B14" s="168" t="s">
        <v>288</v>
      </c>
    </row>
    <row r="16" spans="2:2">
      <c r="B16" s="168" t="s">
        <v>289</v>
      </c>
    </row>
    <row r="18" spans="2:8">
      <c r="B18" s="208" t="s">
        <v>290</v>
      </c>
      <c r="C18" s="209"/>
      <c r="D18" s="209"/>
      <c r="E18" s="209"/>
      <c r="F18" s="209"/>
      <c r="G18" s="209"/>
      <c r="H18" s="210"/>
    </row>
    <row r="19" spans="2:8">
      <c r="B19" s="171"/>
      <c r="C19" s="172"/>
      <c r="D19" s="172"/>
      <c r="E19" s="172"/>
      <c r="F19" s="172"/>
      <c r="G19" s="172"/>
    </row>
    <row r="20" spans="2:8" ht="63.75">
      <c r="B20" s="168" t="s">
        <v>291</v>
      </c>
    </row>
    <row r="21" spans="2:8">
      <c r="B21" s="168"/>
    </row>
    <row r="22" spans="2:8" ht="38.25">
      <c r="B22" s="168" t="s">
        <v>292</v>
      </c>
    </row>
    <row r="24" spans="2:8" ht="38.25">
      <c r="B24" s="168" t="s">
        <v>293</v>
      </c>
    </row>
    <row r="26" spans="2:8" ht="25.5">
      <c r="B26" s="168" t="s">
        <v>294</v>
      </c>
    </row>
    <row r="28" spans="2:8" ht="25.5">
      <c r="B28" s="168" t="s">
        <v>295</v>
      </c>
    </row>
    <row r="30" spans="2:8" ht="113.65" customHeight="1">
      <c r="B30" s="168" t="s">
        <v>556</v>
      </c>
    </row>
  </sheetData>
  <mergeCells count="1">
    <mergeCell ref="B18:H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D5" sqref="D5"/>
    </sheetView>
  </sheetViews>
  <sheetFormatPr defaultRowHeight="12.75"/>
  <cols>
    <col min="1" max="12" width="16.7109375" customWidth="1"/>
  </cols>
  <sheetData>
    <row r="1" spans="1:12" ht="20.25">
      <c r="A1" s="315" t="s">
        <v>247</v>
      </c>
      <c r="B1" s="315"/>
      <c r="C1" s="315"/>
      <c r="D1" s="315"/>
      <c r="E1" s="315"/>
      <c r="F1" s="315"/>
      <c r="G1" s="315"/>
      <c r="H1" s="315"/>
      <c r="I1" s="315"/>
      <c r="J1" s="315"/>
      <c r="K1" s="315"/>
      <c r="L1" s="315"/>
    </row>
    <row r="3" spans="1:12">
      <c r="A3" s="7" t="s">
        <v>21</v>
      </c>
      <c r="B3" s="38" t="s">
        <v>32</v>
      </c>
      <c r="C3" s="14" t="s">
        <v>33</v>
      </c>
      <c r="D3" s="8" t="s">
        <v>27</v>
      </c>
      <c r="E3" s="9" t="s">
        <v>31</v>
      </c>
      <c r="F3" s="13" t="s">
        <v>40</v>
      </c>
    </row>
    <row r="4" spans="1:12">
      <c r="A4" s="10" t="s">
        <v>22</v>
      </c>
      <c r="B4" s="2" t="s">
        <v>552</v>
      </c>
      <c r="C4" s="16" t="s">
        <v>34</v>
      </c>
      <c r="D4" s="11" t="s">
        <v>28</v>
      </c>
      <c r="E4" s="12" t="s">
        <v>30</v>
      </c>
      <c r="F4" s="15" t="s">
        <v>45</v>
      </c>
    </row>
    <row r="5" spans="1:12">
      <c r="A5" s="10" t="s">
        <v>23</v>
      </c>
      <c r="B5" s="2" t="s">
        <v>49</v>
      </c>
      <c r="C5" s="16" t="s">
        <v>19</v>
      </c>
      <c r="D5" s="11" t="s">
        <v>29</v>
      </c>
      <c r="E5" s="12" t="s">
        <v>29</v>
      </c>
      <c r="F5" s="15" t="s">
        <v>51</v>
      </c>
    </row>
    <row r="6" spans="1:12">
      <c r="A6" s="10" t="s">
        <v>24</v>
      </c>
      <c r="B6" s="2" t="s">
        <v>48</v>
      </c>
      <c r="C6" s="16" t="s">
        <v>35</v>
      </c>
      <c r="D6" s="11" t="s">
        <v>30</v>
      </c>
    </row>
    <row r="7" spans="1:12">
      <c r="A7" s="10" t="s">
        <v>25</v>
      </c>
      <c r="B7" s="2" t="s">
        <v>62</v>
      </c>
      <c r="C7" s="16" t="s">
        <v>36</v>
      </c>
    </row>
    <row r="8" spans="1:12">
      <c r="A8" s="10" t="s">
        <v>26</v>
      </c>
      <c r="B8" s="2" t="s">
        <v>63</v>
      </c>
      <c r="C8" s="16" t="s">
        <v>37</v>
      </c>
    </row>
    <row r="9" spans="1:12">
      <c r="A9" s="20" t="s">
        <v>45</v>
      </c>
      <c r="B9" s="2" t="s">
        <v>64</v>
      </c>
      <c r="C9" s="16" t="s">
        <v>38</v>
      </c>
    </row>
    <row r="10" spans="1:12">
      <c r="A10" s="20" t="s">
        <v>86</v>
      </c>
      <c r="B10" s="2" t="s">
        <v>65</v>
      </c>
      <c r="C10" s="16" t="s">
        <v>39</v>
      </c>
    </row>
    <row r="11" spans="1:12">
      <c r="A11" s="20" t="s">
        <v>85</v>
      </c>
      <c r="B11" s="2" t="s">
        <v>66</v>
      </c>
      <c r="C11" s="16" t="s">
        <v>97</v>
      </c>
    </row>
    <row r="12" spans="1:12">
      <c r="A12" s="20" t="s">
        <v>248</v>
      </c>
      <c r="B12" s="2" t="s">
        <v>67</v>
      </c>
      <c r="C12" s="167" t="s">
        <v>283</v>
      </c>
    </row>
    <row r="13" spans="1:12">
      <c r="A13" s="20" t="s">
        <v>249</v>
      </c>
      <c r="B13" s="2" t="s">
        <v>68</v>
      </c>
      <c r="C13" s="16"/>
    </row>
    <row r="14" spans="1:12">
      <c r="A14" s="20" t="s">
        <v>250</v>
      </c>
      <c r="B14" s="2" t="s">
        <v>97</v>
      </c>
      <c r="C14" s="16"/>
    </row>
    <row r="15" spans="1:12">
      <c r="A15" s="20" t="s">
        <v>251</v>
      </c>
      <c r="B15" s="2" t="s">
        <v>283</v>
      </c>
      <c r="C15" s="16"/>
    </row>
    <row r="16" spans="1:12">
      <c r="A16" s="20" t="s">
        <v>51</v>
      </c>
      <c r="B16" s="166"/>
      <c r="C16" s="16"/>
    </row>
    <row r="17" spans="1:3">
      <c r="A17" s="20" t="s">
        <v>252</v>
      </c>
      <c r="B17" s="2"/>
      <c r="C17" s="16"/>
    </row>
    <row r="18" spans="1:3">
      <c r="A18" s="20" t="s">
        <v>253</v>
      </c>
      <c r="B18" s="2"/>
      <c r="C18" s="16"/>
    </row>
    <row r="19" spans="1:3">
      <c r="A19" s="20" t="s">
        <v>254</v>
      </c>
      <c r="B19" s="2"/>
      <c r="C19" s="16"/>
    </row>
    <row r="20" spans="1:3">
      <c r="A20" s="20" t="s">
        <v>255</v>
      </c>
      <c r="B20" s="2"/>
      <c r="C20" s="16"/>
    </row>
    <row r="22" spans="1:3">
      <c r="A22" s="17"/>
    </row>
  </sheetData>
  <mergeCells count="1">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6"/>
  <sheetViews>
    <sheetView zoomScale="130" zoomScaleNormal="130" workbookViewId="0">
      <selection sqref="A1:XFD1048576"/>
    </sheetView>
  </sheetViews>
  <sheetFormatPr defaultColWidth="9.140625" defaultRowHeight="12.75"/>
  <cols>
    <col min="1" max="1" width="4" style="165" customWidth="1"/>
    <col min="2" max="2" width="96" style="165" customWidth="1"/>
    <col min="3" max="16384" width="9.140625" style="165"/>
  </cols>
  <sheetData>
    <row r="1" spans="1:2" ht="21">
      <c r="B1" s="150" t="s">
        <v>126</v>
      </c>
    </row>
    <row r="2" spans="1:2">
      <c r="A2" s="211" t="s">
        <v>57</v>
      </c>
      <c r="B2" s="212"/>
    </row>
    <row r="3" spans="1:2">
      <c r="A3" s="165">
        <v>1</v>
      </c>
      <c r="B3" s="161" t="s">
        <v>127</v>
      </c>
    </row>
    <row r="4" spans="1:2">
      <c r="A4" s="165">
        <v>2</v>
      </c>
      <c r="B4" s="161" t="s">
        <v>128</v>
      </c>
    </row>
    <row r="5" spans="1:2">
      <c r="A5" s="165">
        <v>3</v>
      </c>
      <c r="B5" s="161" t="s">
        <v>129</v>
      </c>
    </row>
    <row r="6" spans="1:2">
      <c r="A6" s="165">
        <v>4</v>
      </c>
      <c r="B6" s="161" t="s">
        <v>79</v>
      </c>
    </row>
    <row r="8" spans="1:2" ht="26.25" customHeight="1">
      <c r="A8" s="213" t="s">
        <v>123</v>
      </c>
      <c r="B8" s="214"/>
    </row>
    <row r="10" spans="1:2">
      <c r="A10" s="211" t="s">
        <v>80</v>
      </c>
      <c r="B10" s="212"/>
    </row>
    <row r="11" spans="1:2">
      <c r="A11" s="165">
        <v>1</v>
      </c>
      <c r="B11" s="161" t="s">
        <v>130</v>
      </c>
    </row>
    <row r="12" spans="1:2">
      <c r="A12" s="165">
        <v>2</v>
      </c>
      <c r="B12" s="161" t="s">
        <v>76</v>
      </c>
    </row>
    <row r="13" spans="1:2">
      <c r="A13" s="165">
        <v>3</v>
      </c>
      <c r="B13" s="161" t="s">
        <v>268</v>
      </c>
    </row>
    <row r="14" spans="1:2">
      <c r="A14" s="165">
        <v>4</v>
      </c>
      <c r="B14" s="161" t="s">
        <v>75</v>
      </c>
    </row>
    <row r="15" spans="1:2">
      <c r="A15" s="165">
        <v>5</v>
      </c>
      <c r="B15" s="161" t="s">
        <v>74</v>
      </c>
    </row>
    <row r="16" spans="1:2">
      <c r="A16" s="165">
        <v>6</v>
      </c>
      <c r="B16" s="161" t="s">
        <v>73</v>
      </c>
    </row>
    <row r="17" spans="1:2">
      <c r="A17" s="165">
        <v>7</v>
      </c>
      <c r="B17" s="161" t="s">
        <v>72</v>
      </c>
    </row>
    <row r="18" spans="1:2">
      <c r="A18" s="165">
        <v>8</v>
      </c>
      <c r="B18" s="161" t="s">
        <v>71</v>
      </c>
    </row>
    <row r="19" spans="1:2">
      <c r="A19" s="165">
        <v>9</v>
      </c>
      <c r="B19" s="161" t="s">
        <v>70</v>
      </c>
    </row>
    <row r="20" spans="1:2">
      <c r="A20" s="165">
        <v>10</v>
      </c>
      <c r="B20" s="161" t="s">
        <v>131</v>
      </c>
    </row>
    <row r="21" spans="1:2" ht="63.75">
      <c r="A21" s="165">
        <v>11</v>
      </c>
      <c r="B21" s="160" t="s">
        <v>296</v>
      </c>
    </row>
    <row r="22" spans="1:2" ht="25.5">
      <c r="B22" s="151" t="s">
        <v>132</v>
      </c>
    </row>
    <row r="23" spans="1:2">
      <c r="B23" s="152" t="s">
        <v>81</v>
      </c>
    </row>
    <row r="25" spans="1:2">
      <c r="A25" s="211" t="s">
        <v>57</v>
      </c>
      <c r="B25" s="212"/>
    </row>
    <row r="26" spans="1:2">
      <c r="A26" s="165">
        <v>1</v>
      </c>
      <c r="B26" s="161" t="s">
        <v>69</v>
      </c>
    </row>
    <row r="27" spans="1:2">
      <c r="A27" s="165">
        <v>2</v>
      </c>
      <c r="B27" s="161" t="s">
        <v>122</v>
      </c>
    </row>
    <row r="28" spans="1:2" ht="29.25" customHeight="1">
      <c r="A28" s="165">
        <v>3</v>
      </c>
      <c r="B28" s="160" t="s">
        <v>133</v>
      </c>
    </row>
    <row r="29" spans="1:2" ht="28.5" customHeight="1">
      <c r="A29" s="165">
        <v>4</v>
      </c>
      <c r="B29" s="160" t="s">
        <v>92</v>
      </c>
    </row>
    <row r="30" spans="1:2" ht="91.5" customHeight="1">
      <c r="A30" s="165">
        <v>5</v>
      </c>
      <c r="B30" s="160" t="s">
        <v>82</v>
      </c>
    </row>
    <row r="31" spans="1:2" ht="63.75">
      <c r="A31" s="165">
        <v>6</v>
      </c>
      <c r="B31" s="160" t="s">
        <v>77</v>
      </c>
    </row>
    <row r="32" spans="1:2" ht="204.75" customHeight="1">
      <c r="A32" s="165">
        <v>7</v>
      </c>
      <c r="B32" s="160" t="s">
        <v>134</v>
      </c>
    </row>
    <row r="33" spans="1:2" ht="66" customHeight="1">
      <c r="A33" s="165">
        <v>8</v>
      </c>
      <c r="B33" s="160" t="s">
        <v>96</v>
      </c>
    </row>
    <row r="34" spans="1:2" ht="25.5">
      <c r="A34" s="165">
        <v>9</v>
      </c>
      <c r="B34" s="160" t="s">
        <v>78</v>
      </c>
    </row>
    <row r="36" spans="1:2">
      <c r="B36" s="160" t="s">
        <v>124</v>
      </c>
    </row>
  </sheetData>
  <sheetProtection selectLockedCells="1"/>
  <mergeCells count="4">
    <mergeCell ref="A2:B2"/>
    <mergeCell ref="A10:B10"/>
    <mergeCell ref="A25:B25"/>
    <mergeCell ref="A8:B8"/>
  </mergeCells>
  <phoneticPr fontId="3" type="noConversion"/>
  <pageMargins left="0.75" right="0.75" top="1" bottom="1" header="0.5" footer="0.5"/>
  <pageSetup paperSize="9" scale="79" orientation="portrait" horizontalDpi="4294967294"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119"/>
  <sheetViews>
    <sheetView workbookViewId="0">
      <selection activeCell="G4" sqref="G4:I4"/>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7" t="s">
        <v>256</v>
      </c>
      <c r="I1" s="257"/>
    </row>
    <row r="2" spans="1:15" ht="23.25">
      <c r="A2" s="264" t="s">
        <v>281</v>
      </c>
      <c r="B2" s="264"/>
      <c r="C2" s="264"/>
      <c r="D2" s="264"/>
      <c r="E2" s="264"/>
      <c r="F2" s="264"/>
      <c r="G2" s="264"/>
      <c r="H2" s="264"/>
      <c r="I2" s="264"/>
      <c r="J2" s="52"/>
    </row>
    <row r="3" spans="1:15" ht="23.25" customHeight="1" thickBot="1">
      <c r="A3" s="53">
        <f>IF(C5="",2,1+MATCH(C5,Clubs!A2:A102,0))</f>
        <v>38</v>
      </c>
      <c r="B3" s="53"/>
      <c r="C3" s="263" t="s">
        <v>0</v>
      </c>
      <c r="D3" s="263"/>
      <c r="E3" s="263"/>
      <c r="F3" s="263"/>
      <c r="G3" s="263"/>
      <c r="H3" s="263"/>
      <c r="I3" s="54">
        <v>2023</v>
      </c>
      <c r="J3" s="55"/>
    </row>
    <row r="4" spans="1:15" ht="16.5" customHeight="1" thickBot="1">
      <c r="A4" s="232" t="s">
        <v>50</v>
      </c>
      <c r="B4" s="233"/>
      <c r="C4" s="258" t="s">
        <v>260</v>
      </c>
      <c r="D4" s="259"/>
      <c r="E4" s="242" t="s">
        <v>1</v>
      </c>
      <c r="F4" s="243"/>
      <c r="G4" s="260" t="s">
        <v>553</v>
      </c>
      <c r="H4" s="261"/>
      <c r="I4" s="262"/>
      <c r="J4" s="56"/>
    </row>
    <row r="5" spans="1:15" ht="16.5" customHeight="1" thickBot="1">
      <c r="A5" s="232" t="s">
        <v>19</v>
      </c>
      <c r="B5" s="233"/>
      <c r="C5" s="252" t="s">
        <v>539</v>
      </c>
      <c r="D5" s="253"/>
      <c r="E5" s="242" t="s">
        <v>2</v>
      </c>
      <c r="F5" s="243"/>
      <c r="G5" s="254" t="s">
        <v>554</v>
      </c>
      <c r="H5" s="255"/>
      <c r="I5" s="256"/>
      <c r="J5" s="56"/>
      <c r="L5" s="57"/>
      <c r="M5" s="57"/>
    </row>
    <row r="6" spans="1:15" ht="16.5" customHeight="1" thickBot="1">
      <c r="A6" s="232" t="s">
        <v>3</v>
      </c>
      <c r="B6" s="233"/>
      <c r="C6" s="250" t="str">
        <f ca="1">IF(A3="#N/A","",INDIRECT("Clubs!"&amp;"D"&amp;TEXT(A3,"0")))</f>
        <v>Your contact</v>
      </c>
      <c r="D6" s="251"/>
      <c r="E6" s="242" t="s">
        <v>214</v>
      </c>
      <c r="F6" s="243"/>
      <c r="G6" s="244" t="str">
        <f ca="1">IF(A3="","",INDIRECT("Clubs!"&amp;"E"&amp;TEXT(A3,"0")))</f>
        <v>Your BG Number</v>
      </c>
      <c r="H6" s="245"/>
      <c r="I6" s="246"/>
      <c r="J6" s="58"/>
    </row>
    <row r="7" spans="1:15" ht="18" customHeight="1" thickBot="1">
      <c r="A7" s="234" t="s">
        <v>4</v>
      </c>
      <c r="B7" s="235"/>
      <c r="C7" s="238" t="str">
        <f ca="1">IF(A3="","",INDIRECT("Clubs!"&amp;"B"&amp;TEXT(A3,"0")))</f>
        <v>Your address</v>
      </c>
      <c r="D7" s="239"/>
      <c r="E7" s="242" t="s">
        <v>5</v>
      </c>
      <c r="F7" s="243"/>
      <c r="G7" s="244" t="str">
        <f ca="1">IF(A3="","",INDIRECT("Clubs!"&amp;"F"&amp;TEXT(A3,"0")))</f>
        <v>Your phone</v>
      </c>
      <c r="H7" s="245"/>
      <c r="I7" s="246"/>
      <c r="J7" s="58"/>
    </row>
    <row r="8" spans="1:15" ht="34.5" customHeight="1" thickBot="1">
      <c r="A8" s="236"/>
      <c r="B8" s="237"/>
      <c r="C8" s="240"/>
      <c r="D8" s="241"/>
      <c r="E8" s="242" t="s">
        <v>6</v>
      </c>
      <c r="F8" s="243"/>
      <c r="G8" s="247" t="str">
        <f ca="1">IF(A3="","",INDIRECT("Clubs!"&amp;"G"&amp;TEXT(A3,"0")))</f>
        <v>youremail1@domain.com;youremail2@domain.com</v>
      </c>
      <c r="H8" s="248"/>
      <c r="I8" s="249"/>
      <c r="J8" s="58"/>
    </row>
    <row r="9" spans="1:15" ht="16.5" customHeight="1" thickBot="1">
      <c r="A9" s="232" t="s">
        <v>52</v>
      </c>
      <c r="B9" s="233"/>
      <c r="C9" s="250" t="str">
        <f ca="1">IF(A3="","",INDIRECT("Clubs!"&amp;"C"&amp;TEXT(A3,"0")))</f>
        <v>Your postcode</v>
      </c>
      <c r="D9" s="251"/>
      <c r="E9" s="242" t="s">
        <v>8</v>
      </c>
      <c r="F9" s="243"/>
      <c r="G9" s="244" t="str">
        <f ca="1">IF(A3="","",INDIRECT("Clubs!"&amp;"H"&amp;TEXT(A3,"0")))</f>
        <v>Your colours</v>
      </c>
      <c r="H9" s="245"/>
      <c r="I9" s="246"/>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IF(INDIRECT("E"&amp;ROW())="","",IF(INDIRECT("G"&amp;ROW())="",INDIRECT("Lists!L"&amp;($I$3-INDIRECT("E"&amp;ROW()))),HLOOKUP(INDIRECT("G"&amp;ROW()),GradeAges,($I$3-INDIRECT("E"&amp;ROW())),FALSE)))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IF(INDIRECT("E"&amp;ROW())="","",IF(INDIRECT("G"&amp;ROW())="",INDIRECT("Lists!L"&amp;($I$3-INDIRECT("E"&amp;ROW()))),HLOOKUP(INDIRECT("G"&amp;ROW()),GradeAges,($I$3-INDIRECT("E"&amp;ROW())),FALSE)))</f>
        <v/>
      </c>
      <c r="I13" s="86"/>
      <c r="J13" s="87"/>
      <c r="K13" s="88"/>
      <c r="L13" s="88"/>
      <c r="M13" s="88"/>
      <c r="N13" s="89"/>
      <c r="O13" s="90"/>
    </row>
    <row r="14" spans="1:15" ht="16.5" customHeight="1" thickBot="1">
      <c r="A14" s="225" t="s">
        <v>87</v>
      </c>
      <c r="B14" s="226"/>
      <c r="C14" s="230" t="s">
        <v>111</v>
      </c>
      <c r="D14" s="231"/>
      <c r="E14" s="92" t="s">
        <v>47</v>
      </c>
      <c r="F14" s="227"/>
      <c r="G14" s="222"/>
      <c r="H14" s="215" t="s">
        <v>28</v>
      </c>
      <c r="I14" s="216"/>
      <c r="J14" s="93"/>
      <c r="K14" s="88"/>
      <c r="L14" s="88"/>
      <c r="M14" s="88"/>
      <c r="N14" s="94" t="s">
        <v>112</v>
      </c>
      <c r="O14" s="90"/>
    </row>
    <row r="15" spans="1:15" ht="16.5" customHeight="1" thickBot="1">
      <c r="A15" s="217" t="str">
        <f>IF(H14="All Day","","2nd Judge:" )</f>
        <v/>
      </c>
      <c r="B15" s="218"/>
      <c r="C15" s="223"/>
      <c r="D15" s="224"/>
      <c r="E15" s="92" t="str">
        <f>IF(H14="All Day","","Level:" )</f>
        <v/>
      </c>
      <c r="F15" s="227"/>
      <c r="G15" s="222"/>
      <c r="H15" s="219" t="str">
        <f>IF(H14="All Day","",IF(H14="Morning","Afternoon","Morning"))</f>
        <v/>
      </c>
      <c r="I15" s="220"/>
      <c r="J15" s="95"/>
      <c r="K15" s="88"/>
      <c r="L15" s="88"/>
      <c r="M15" s="88"/>
      <c r="N15" s="89"/>
      <c r="O15" s="90"/>
    </row>
    <row r="16" spans="1:15" ht="16.5" thickBot="1">
      <c r="A16" s="96">
        <v>3</v>
      </c>
      <c r="B16" s="97"/>
      <c r="C16" s="80"/>
      <c r="D16" s="98"/>
      <c r="E16" s="82"/>
      <c r="F16" s="83"/>
      <c r="G16" s="84"/>
      <c r="H16" s="85" t="str">
        <f ca="1">IF(INDIRECT("E"&amp;ROW())="","",IF(INDIRECT("G"&amp;ROW())="",INDIRECT("Lists!L"&amp;($I$3-INDIRECT("E"&amp;ROW()))),HLOOKUP(INDIRECT("G"&amp;ROW()),GradeAges,($I$3-INDIRECT("E"&amp;ROW())),FALSE)))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IF(INDIRECT("E"&amp;ROW())="","",IF(INDIRECT("G"&amp;ROW())="",INDIRECT("Lists!L"&amp;($I$3-INDIRECT("E"&amp;ROW()))),HLOOKUP(INDIRECT("G"&amp;ROW()),GradeAges,($I$3-INDIRECT("E"&amp;ROW())),FALSE)))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IF(INDIRECT("E"&amp;ROW())="","",IF(INDIRECT("G"&amp;ROW())="",INDIRECT("Lists!L"&amp;($I$3-INDIRECT("E"&amp;ROW()))),HLOOKUP(INDIRECT("G"&amp;ROW()),GradeAges,($I$3-INDIRECT("E"&amp;ROW())),FALSE)))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IF(INDIRECT("E"&amp;ROW())="","",IF(INDIRECT("G"&amp;ROW())="",INDIRECT("Lists!L"&amp;($I$3-INDIRECT("E"&amp;ROW()))),HLOOKUP(INDIRECT("G"&amp;ROW()),GradeAges,($I$3-INDIRECT("E"&amp;ROW())),FALSE)))</f>
        <v/>
      </c>
      <c r="I19" s="102"/>
      <c r="J19" s="93"/>
      <c r="K19" s="88"/>
      <c r="L19" s="88"/>
      <c r="M19" s="88"/>
      <c r="N19" s="89"/>
      <c r="O19" s="90"/>
    </row>
    <row r="20" spans="1:15" ht="16.5" customHeight="1" thickBot="1">
      <c r="A20" s="225" t="s">
        <v>88</v>
      </c>
      <c r="B20" s="229"/>
      <c r="C20" s="230" t="s">
        <v>110</v>
      </c>
      <c r="D20" s="231"/>
      <c r="E20" s="92" t="s">
        <v>46</v>
      </c>
      <c r="F20" s="227"/>
      <c r="G20" s="222"/>
      <c r="H20" s="221" t="s">
        <v>28</v>
      </c>
      <c r="I20" s="222"/>
      <c r="J20" s="93"/>
      <c r="K20" s="88"/>
      <c r="L20" s="88"/>
      <c r="M20" s="88"/>
      <c r="N20" s="89"/>
      <c r="O20" s="90"/>
    </row>
    <row r="21" spans="1:15" ht="16.5" customHeight="1" thickBot="1">
      <c r="A21" s="217" t="str">
        <f>IF(H20="All Day","","2nd Official:" )</f>
        <v/>
      </c>
      <c r="B21" s="228"/>
      <c r="C21" s="223"/>
      <c r="D21" s="224"/>
      <c r="E21" s="92" t="str">
        <f>IF(H20="All Day","","Job:" )</f>
        <v/>
      </c>
      <c r="F21" s="227"/>
      <c r="G21" s="222"/>
      <c r="H21" s="219" t="str">
        <f>IF(H20="All Day","",IF(H20="Morning","Afternoon","Morning"))</f>
        <v/>
      </c>
      <c r="I21" s="220"/>
      <c r="J21" s="95"/>
      <c r="K21" s="88"/>
      <c r="L21" s="88"/>
      <c r="M21" s="88"/>
      <c r="N21" s="89"/>
      <c r="O21" s="90"/>
    </row>
    <row r="22" spans="1:15" ht="16.5" thickBot="1">
      <c r="A22" s="78">
        <v>7</v>
      </c>
      <c r="B22" s="79"/>
      <c r="C22" s="80"/>
      <c r="D22" s="91"/>
      <c r="E22" s="82"/>
      <c r="F22" s="83"/>
      <c r="G22" s="84"/>
      <c r="H22" s="85" t="str">
        <f ca="1">IF(INDIRECT("E"&amp;ROW())="","",IF(INDIRECT("G"&amp;ROW())="",INDIRECT("Lists!L"&amp;($I$3-INDIRECT("E"&amp;ROW()))),HLOOKUP(INDIRECT("G"&amp;ROW()),GradeAges,($I$3-INDIRECT("E"&amp;ROW())),FALSE)))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IF(INDIRECT("E"&amp;ROW())="","",IF(INDIRECT("G"&amp;ROW())="",INDIRECT("Lists!L"&amp;($I$3-INDIRECT("E"&amp;ROW()))),HLOOKUP(INDIRECT("G"&amp;ROW()),GradeAges,($I$3-INDIRECT("E"&amp;ROW())),FALSE)))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IF(INDIRECT("E"&amp;ROW())="","",IF(INDIRECT("G"&amp;ROW())="",INDIRECT("Lists!L"&amp;($I$3-INDIRECT("E"&amp;ROW()))),HLOOKUP(INDIRECT("G"&amp;ROW()),GradeAges,($I$3-INDIRECT("E"&amp;ROW())),FALSE)))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IF(INDIRECT("E"&amp;ROW())="","",IF(INDIRECT("G"&amp;ROW())="",INDIRECT("Lists!L"&amp;($I$3-INDIRECT("E"&amp;ROW()))),HLOOKUP(INDIRECT("G"&amp;ROW()),GradeAges,($I$3-INDIRECT("E"&amp;ROW())),FALSE)))</f>
        <v/>
      </c>
      <c r="I25" s="102"/>
      <c r="J25" s="93"/>
      <c r="K25" s="88"/>
      <c r="L25" s="88"/>
      <c r="M25" s="88"/>
      <c r="N25" s="89"/>
      <c r="O25" s="90"/>
    </row>
    <row r="26" spans="1:15" ht="16.5" customHeight="1" thickBot="1">
      <c r="A26" s="225" t="s">
        <v>87</v>
      </c>
      <c r="B26" s="226"/>
      <c r="C26" s="230" t="s">
        <v>111</v>
      </c>
      <c r="D26" s="231"/>
      <c r="E26" s="92" t="s">
        <v>47</v>
      </c>
      <c r="F26" s="227"/>
      <c r="G26" s="222"/>
      <c r="H26" s="215" t="s">
        <v>28</v>
      </c>
      <c r="I26" s="216"/>
      <c r="J26" s="93"/>
      <c r="K26" s="88"/>
      <c r="L26" s="88"/>
      <c r="M26" s="88"/>
      <c r="N26" s="94" t="s">
        <v>112</v>
      </c>
      <c r="O26" s="90"/>
    </row>
    <row r="27" spans="1:15" ht="16.5" customHeight="1" thickBot="1">
      <c r="A27" s="217" t="str">
        <f>IF(H26="All Day","","2nd Judge:" )</f>
        <v/>
      </c>
      <c r="B27" s="218"/>
      <c r="C27" s="223"/>
      <c r="D27" s="224"/>
      <c r="E27" s="92" t="str">
        <f>IF(H26="All Day","","Level:" )</f>
        <v/>
      </c>
      <c r="F27" s="227"/>
      <c r="G27" s="222"/>
      <c r="H27" s="219" t="str">
        <f>IF(H26="All Day","",IF(H26="Morning","Afternoon","Morning"))</f>
        <v/>
      </c>
      <c r="I27" s="220"/>
      <c r="J27" s="95"/>
      <c r="K27" s="88"/>
      <c r="L27" s="88"/>
      <c r="M27" s="88"/>
      <c r="N27" s="89"/>
      <c r="O27" s="90"/>
    </row>
    <row r="28" spans="1:15" ht="16.5" thickBot="1">
      <c r="A28" s="78">
        <v>11</v>
      </c>
      <c r="B28" s="79"/>
      <c r="C28" s="80"/>
      <c r="D28" s="81"/>
      <c r="E28" s="82"/>
      <c r="F28" s="83"/>
      <c r="G28" s="84"/>
      <c r="H28" s="85" t="str">
        <f t="shared" ref="H28:H33" ca="1" si="0">IF(INDIRECT("E"&amp;ROW())="","",IF(INDIRECT("G"&amp;ROW())="",INDIRECT("Lists!L"&amp;($I$3-INDIRECT("E"&amp;ROW()))),HLOOKUP(INDIRECT("G"&amp;ROW()),GradeAges,($I$3-INDIRECT("E"&amp;ROW())),FALSE)))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5" t="s">
        <v>88</v>
      </c>
      <c r="B34" s="229"/>
      <c r="C34" s="230" t="s">
        <v>110</v>
      </c>
      <c r="D34" s="231"/>
      <c r="E34" s="92" t="s">
        <v>46</v>
      </c>
      <c r="F34" s="227"/>
      <c r="G34" s="222"/>
      <c r="H34" s="221" t="s">
        <v>28</v>
      </c>
      <c r="I34" s="222"/>
      <c r="J34" s="93"/>
      <c r="K34" s="88"/>
      <c r="L34" s="88"/>
      <c r="M34" s="88"/>
      <c r="N34" s="89"/>
      <c r="O34" s="90"/>
    </row>
    <row r="35" spans="1:15" ht="16.5" customHeight="1" thickBot="1">
      <c r="A35" s="217" t="str">
        <f>IF(H34="All Day","","2nd Official:" )</f>
        <v/>
      </c>
      <c r="B35" s="228"/>
      <c r="C35" s="223"/>
      <c r="D35" s="224"/>
      <c r="E35" s="92" t="str">
        <f>IF(H34="All Day","","Job:" )</f>
        <v/>
      </c>
      <c r="F35" s="227"/>
      <c r="G35" s="222"/>
      <c r="H35" s="219" t="str">
        <f>IF(H34="All Day","",IF(H34="Morning","Afternoon","Morning"))</f>
        <v/>
      </c>
      <c r="I35" s="220"/>
      <c r="J35" s="95"/>
      <c r="K35" s="88"/>
      <c r="L35" s="88"/>
      <c r="M35" s="88"/>
      <c r="N35" s="89"/>
      <c r="O35" s="90"/>
    </row>
    <row r="36" spans="1:15" ht="16.5" thickBot="1">
      <c r="A36" s="78">
        <v>17</v>
      </c>
      <c r="B36" s="104"/>
      <c r="C36" s="80"/>
      <c r="D36" s="91"/>
      <c r="E36" s="82"/>
      <c r="F36" s="83"/>
      <c r="G36" s="84"/>
      <c r="H36" s="85" t="str">
        <f t="shared" ref="H36:H42" ca="1" si="1">IF(INDIRECT("E"&amp;ROW())="","",IF(INDIRECT("G"&amp;ROW())="",INDIRECT("Lists!L"&amp;($I$3-INDIRECT("E"&amp;ROW()))),HLOOKUP(INDIRECT("G"&amp;ROW()),GradeAges,($I$3-INDIRECT("E"&amp;ROW())),FALSE)))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5" t="s">
        <v>87</v>
      </c>
      <c r="B43" s="229"/>
      <c r="C43" s="230" t="s">
        <v>111</v>
      </c>
      <c r="D43" s="231"/>
      <c r="E43" s="92" t="s">
        <v>47</v>
      </c>
      <c r="F43" s="227"/>
      <c r="G43" s="222"/>
      <c r="H43" s="221" t="s">
        <v>28</v>
      </c>
      <c r="I43" s="222"/>
      <c r="J43" s="93"/>
      <c r="K43" s="88"/>
      <c r="L43" s="88"/>
      <c r="M43" s="88"/>
      <c r="N43" s="94" t="s">
        <v>112</v>
      </c>
      <c r="O43" s="90"/>
    </row>
    <row r="44" spans="1:15" ht="16.5" customHeight="1" thickBot="1">
      <c r="A44" s="217" t="str">
        <f>IF(H43="All Day","","2nd Official:" )</f>
        <v/>
      </c>
      <c r="B44" s="228"/>
      <c r="C44" s="223"/>
      <c r="D44" s="224"/>
      <c r="E44" s="92" t="str">
        <f>IF(H43="All Day","","Job:" )</f>
        <v/>
      </c>
      <c r="F44" s="227"/>
      <c r="G44" s="222"/>
      <c r="H44" s="219" t="str">
        <f>IF(H43="All Day","",IF(H43="Morning","Afternoon","Morning"))</f>
        <v/>
      </c>
      <c r="I44" s="220"/>
      <c r="J44" s="95"/>
      <c r="K44" s="88"/>
      <c r="L44" s="88"/>
      <c r="M44" s="88"/>
      <c r="N44" s="89"/>
      <c r="O44" s="90"/>
    </row>
    <row r="45" spans="1:15" ht="16.5" thickBot="1">
      <c r="A45" s="78">
        <v>24</v>
      </c>
      <c r="B45" s="104"/>
      <c r="C45" s="80"/>
      <c r="D45" s="81"/>
      <c r="E45" s="82"/>
      <c r="F45" s="83"/>
      <c r="G45" s="84"/>
      <c r="H45" s="85" t="str">
        <f t="shared" ref="H45:H52" ca="1" si="2">IF(INDIRECT("E"&amp;ROW())="","",IF(INDIRECT("G"&amp;ROW())="",INDIRECT("Lists!L"&amp;($I$3-INDIRECT("E"&amp;ROW()))),HLOOKUP(INDIRECT("G"&amp;ROW()),GradeAges,($I$3-INDIRECT("E"&amp;ROW())),FALSE)))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9" si="3">A51+1</f>
        <v>31</v>
      </c>
      <c r="B52" s="104"/>
      <c r="C52" s="106"/>
      <c r="D52" s="91"/>
      <c r="E52" s="82"/>
      <c r="F52" s="83"/>
      <c r="G52" s="84"/>
      <c r="H52" s="85" t="str">
        <f t="shared" ca="1" si="2"/>
        <v/>
      </c>
      <c r="I52" s="102"/>
      <c r="J52" s="93"/>
      <c r="K52" s="88"/>
      <c r="L52" s="88"/>
      <c r="M52" s="88"/>
      <c r="N52" s="89"/>
      <c r="O52" s="90"/>
    </row>
    <row r="53" spans="1:15" ht="16.5" customHeight="1" thickBot="1">
      <c r="A53" s="225" t="s">
        <v>87</v>
      </c>
      <c r="B53" s="226"/>
      <c r="C53" s="230" t="s">
        <v>111</v>
      </c>
      <c r="D53" s="231"/>
      <c r="E53" s="92" t="s">
        <v>47</v>
      </c>
      <c r="F53" s="227"/>
      <c r="G53" s="222"/>
      <c r="H53" s="215" t="s">
        <v>28</v>
      </c>
      <c r="I53" s="216"/>
      <c r="J53" s="93"/>
      <c r="K53" s="88"/>
      <c r="L53" s="88"/>
      <c r="M53" s="88"/>
      <c r="N53" s="94" t="s">
        <v>112</v>
      </c>
      <c r="O53" s="90"/>
    </row>
    <row r="54" spans="1:15" ht="16.5" customHeight="1" thickBot="1">
      <c r="A54" s="217" t="str">
        <f>IF(H53="All Day","","2nd Judge:" )</f>
        <v/>
      </c>
      <c r="B54" s="218"/>
      <c r="C54" s="223"/>
      <c r="D54" s="224"/>
      <c r="E54" s="92" t="str">
        <f>IF(H53="All Day","","Level:" )</f>
        <v/>
      </c>
      <c r="F54" s="227"/>
      <c r="G54" s="222"/>
      <c r="H54" s="219" t="str">
        <f>IF(H53="All Day","",IF(H53="Morning","Afternoon","Morning"))</f>
        <v/>
      </c>
      <c r="I54" s="220"/>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IF(INDIRECT("E"&amp;ROW())="","",IF(INDIRECT("G"&amp;ROW())="",INDIRECT("Lists!L"&amp;($I$3-INDIRECT("E"&amp;ROW()))),HLOOKUP(INDIRECT("G"&amp;ROW()),GradeAges,($I$3-INDIRECT("E"&amp;ROW())),FALSE)))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5" t="s">
        <v>88</v>
      </c>
      <c r="B63" s="229"/>
      <c r="C63" s="230" t="s">
        <v>110</v>
      </c>
      <c r="D63" s="231"/>
      <c r="E63" s="92" t="s">
        <v>46</v>
      </c>
      <c r="F63" s="227"/>
      <c r="G63" s="222"/>
      <c r="H63" s="221" t="s">
        <v>28</v>
      </c>
      <c r="I63" s="222"/>
      <c r="J63" s="93"/>
      <c r="K63" s="88"/>
      <c r="L63" s="88"/>
      <c r="M63" s="88"/>
      <c r="N63" s="89"/>
      <c r="O63" s="90"/>
    </row>
    <row r="64" spans="1:15" ht="16.5" customHeight="1" thickBot="1">
      <c r="A64" s="217" t="str">
        <f>IF(H63="All Day","","2nd Official:" )</f>
        <v/>
      </c>
      <c r="B64" s="228"/>
      <c r="C64" s="223"/>
      <c r="D64" s="224"/>
      <c r="E64" s="92" t="str">
        <f>IF(H63="All Day","","Job:" )</f>
        <v/>
      </c>
      <c r="F64" s="227"/>
      <c r="G64" s="222"/>
      <c r="H64" s="219" t="str">
        <f>IF(H63="All Day","",IF(H63="Morning","Afternoon","Morning"))</f>
        <v/>
      </c>
      <c r="I64" s="220"/>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IF(INDIRECT("E"&amp;ROW())="","",IF(INDIRECT("G"&amp;ROW())="",INDIRECT("Lists!L"&amp;($I$3-INDIRECT("E"&amp;ROW()))),HLOOKUP(INDIRECT("G"&amp;ROW()),GradeAges,($I$3-INDIRECT("E"&amp;ROW())),FALSE)))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5" t="s">
        <v>87</v>
      </c>
      <c r="B75" s="226"/>
      <c r="C75" s="230" t="s">
        <v>111</v>
      </c>
      <c r="D75" s="231"/>
      <c r="E75" s="92" t="s">
        <v>47</v>
      </c>
      <c r="F75" s="227"/>
      <c r="G75" s="222"/>
      <c r="H75" s="215" t="s">
        <v>28</v>
      </c>
      <c r="I75" s="216"/>
      <c r="J75" s="93"/>
      <c r="K75" s="88"/>
      <c r="L75" s="88"/>
      <c r="M75" s="88"/>
      <c r="N75" s="94" t="s">
        <v>112</v>
      </c>
      <c r="O75" s="90"/>
    </row>
    <row r="76" spans="1:15" ht="16.5" customHeight="1" thickBot="1">
      <c r="A76" s="217" t="str">
        <f>IF(H75="All Day","","2nd Judge:" )</f>
        <v/>
      </c>
      <c r="B76" s="218"/>
      <c r="C76" s="223"/>
      <c r="D76" s="224"/>
      <c r="E76" s="92" t="str">
        <f>IF(H75="All Day","","Level:" )</f>
        <v/>
      </c>
      <c r="F76" s="227"/>
      <c r="G76" s="222"/>
      <c r="H76" s="219" t="str">
        <f>IF(H75="All Day","",IF(H75="Morning","Afternoon","Morning"))</f>
        <v/>
      </c>
      <c r="I76" s="220"/>
      <c r="J76" s="95"/>
      <c r="K76" s="88"/>
      <c r="L76" s="88"/>
      <c r="M76" s="88"/>
      <c r="N76" s="89"/>
      <c r="O76" s="90"/>
    </row>
    <row r="77" spans="1:15" ht="16.5" thickBot="1">
      <c r="A77" s="78">
        <f>A74+1</f>
        <v>50</v>
      </c>
      <c r="B77" s="104"/>
      <c r="C77" s="106"/>
      <c r="D77" s="91"/>
      <c r="E77" s="82"/>
      <c r="F77" s="83"/>
      <c r="G77" s="84"/>
      <c r="H77" s="85" t="str">
        <f t="shared" ref="H77:H86" ca="1" si="7">IF(INDIRECT("E"&amp;ROW())="","",IF(INDIRECT("G"&amp;ROW())="",INDIRECT("Lists!L"&amp;($I$3-INDIRECT("E"&amp;ROW()))),HLOOKUP(INDIRECT("G"&amp;ROW()),GradeAges,($I$3-INDIRECT("E"&amp;ROW())),FALSE)))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6"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customHeight="1" thickBot="1">
      <c r="A87" s="225" t="s">
        <v>87</v>
      </c>
      <c r="B87" s="226"/>
      <c r="C87" s="230" t="s">
        <v>111</v>
      </c>
      <c r="D87" s="231"/>
      <c r="E87" s="92" t="s">
        <v>47</v>
      </c>
      <c r="F87" s="227"/>
      <c r="G87" s="222"/>
      <c r="H87" s="215" t="s">
        <v>28</v>
      </c>
      <c r="I87" s="216"/>
      <c r="J87" s="93"/>
      <c r="K87" s="88"/>
      <c r="L87" s="88"/>
      <c r="M87" s="88"/>
      <c r="N87" s="94" t="s">
        <v>112</v>
      </c>
      <c r="O87" s="90"/>
    </row>
    <row r="88" spans="1:15" ht="16.5" customHeight="1" thickBot="1">
      <c r="A88" s="217" t="str">
        <f>IF(H87="All Day","","2nd Judge:" )</f>
        <v/>
      </c>
      <c r="B88" s="218"/>
      <c r="C88" s="223"/>
      <c r="D88" s="224"/>
      <c r="E88" s="92" t="str">
        <f>IF(H87="All Day","","Level:" )</f>
        <v/>
      </c>
      <c r="F88" s="227"/>
      <c r="G88" s="222"/>
      <c r="H88" s="219" t="str">
        <f>IF(H87="All Day","",IF(H87="Morning","Afternoon","Morning"))</f>
        <v/>
      </c>
      <c r="I88" s="220"/>
      <c r="J88" s="95"/>
      <c r="K88" s="88"/>
      <c r="L88" s="88"/>
      <c r="M88" s="88"/>
      <c r="N88" s="89"/>
      <c r="O88" s="90"/>
    </row>
    <row r="89" spans="1:15" ht="16.5" thickBot="1">
      <c r="A89" s="78">
        <f>A86+1</f>
        <v>60</v>
      </c>
      <c r="B89" s="104"/>
      <c r="C89" s="106"/>
      <c r="D89" s="91"/>
      <c r="E89" s="82"/>
      <c r="F89" s="83"/>
      <c r="G89" s="84"/>
      <c r="H89" s="85" t="str">
        <f t="shared" ref="H89:H119" ca="1" si="9">IF(INDIRECT("E"&amp;ROW())="","",IF(INDIRECT("G"&amp;ROW())="",INDIRECT("Lists!L"&amp;($I$3-INDIRECT("E"&amp;ROW()))),HLOOKUP(INDIRECT("G"&amp;ROW()),GradeAges,($I$3-INDIRECT("E"&amp;ROW())),FALSE)))</f>
        <v/>
      </c>
      <c r="I89" s="102"/>
      <c r="J89" s="93"/>
      <c r="K89" s="88"/>
      <c r="L89" s="88"/>
      <c r="M89" s="88"/>
      <c r="N89" s="89"/>
      <c r="O89" s="90"/>
    </row>
    <row r="90" spans="1:15" ht="16.5" thickBot="1">
      <c r="A90" s="78">
        <f t="shared" si="3"/>
        <v>61</v>
      </c>
      <c r="B90" s="104"/>
      <c r="C90" s="106"/>
      <c r="D90" s="91"/>
      <c r="E90" s="82"/>
      <c r="F90" s="83"/>
      <c r="G90" s="84"/>
      <c r="H90" s="85" t="str">
        <f t="shared" ca="1" si="9"/>
        <v/>
      </c>
      <c r="I90" s="102"/>
      <c r="J90" s="93"/>
      <c r="K90" s="88"/>
      <c r="L90" s="88"/>
      <c r="M90" s="88"/>
      <c r="N90" s="89"/>
      <c r="O90" s="90"/>
    </row>
    <row r="91" spans="1:15" ht="16.5" thickBot="1">
      <c r="A91" s="78">
        <f t="shared" si="3"/>
        <v>62</v>
      </c>
      <c r="B91" s="104"/>
      <c r="C91" s="106"/>
      <c r="D91" s="91"/>
      <c r="E91" s="82"/>
      <c r="F91" s="83"/>
      <c r="G91" s="84"/>
      <c r="H91" s="85" t="str">
        <f t="shared" ca="1" si="9"/>
        <v/>
      </c>
      <c r="I91" s="102"/>
      <c r="J91" s="93"/>
      <c r="K91" s="88"/>
      <c r="L91" s="88"/>
      <c r="M91" s="88"/>
      <c r="N91" s="89"/>
      <c r="O91" s="90"/>
    </row>
    <row r="92" spans="1:15" ht="16.5" thickBot="1">
      <c r="A92" s="78">
        <f t="shared" si="3"/>
        <v>63</v>
      </c>
      <c r="B92" s="104"/>
      <c r="C92" s="106"/>
      <c r="D92" s="91"/>
      <c r="E92" s="82"/>
      <c r="F92" s="83"/>
      <c r="G92" s="84"/>
      <c r="H92" s="85" t="str">
        <f t="shared" ca="1" si="9"/>
        <v/>
      </c>
      <c r="I92" s="102"/>
      <c r="J92" s="93"/>
      <c r="K92" s="88"/>
      <c r="L92" s="88"/>
      <c r="M92" s="88"/>
      <c r="N92" s="89"/>
      <c r="O92" s="90"/>
    </row>
    <row r="93" spans="1:15" ht="16.5" thickBot="1">
      <c r="A93" s="78">
        <f t="shared" si="3"/>
        <v>64</v>
      </c>
      <c r="B93" s="104"/>
      <c r="C93" s="106"/>
      <c r="D93" s="91"/>
      <c r="E93" s="82"/>
      <c r="F93" s="83"/>
      <c r="G93" s="84"/>
      <c r="H93" s="85" t="str">
        <f t="shared" ca="1" si="9"/>
        <v/>
      </c>
      <c r="I93" s="102"/>
      <c r="J93" s="93"/>
      <c r="K93" s="88"/>
      <c r="L93" s="88"/>
      <c r="M93" s="88"/>
      <c r="N93" s="89"/>
      <c r="O93" s="90"/>
    </row>
    <row r="94" spans="1:15" ht="16.5" thickBot="1">
      <c r="A94" s="78">
        <f t="shared" si="3"/>
        <v>65</v>
      </c>
      <c r="B94" s="104"/>
      <c r="C94" s="106"/>
      <c r="D94" s="91"/>
      <c r="E94" s="82"/>
      <c r="F94" s="83"/>
      <c r="G94" s="84"/>
      <c r="H94" s="85" t="str">
        <f t="shared" ca="1" si="9"/>
        <v/>
      </c>
      <c r="I94" s="102"/>
      <c r="J94" s="93"/>
      <c r="K94" s="88"/>
      <c r="L94" s="88"/>
      <c r="M94" s="88"/>
      <c r="N94" s="89"/>
      <c r="O94" s="90"/>
    </row>
    <row r="95" spans="1:15" ht="16.5" thickBot="1">
      <c r="A95" s="78">
        <f t="shared" si="3"/>
        <v>66</v>
      </c>
      <c r="B95" s="104"/>
      <c r="C95" s="106"/>
      <c r="D95" s="91"/>
      <c r="E95" s="82"/>
      <c r="F95" s="83"/>
      <c r="G95" s="84"/>
      <c r="H95" s="85" t="str">
        <f t="shared" ca="1" si="9"/>
        <v/>
      </c>
      <c r="I95" s="102"/>
      <c r="J95" s="93"/>
      <c r="K95" s="88"/>
      <c r="L95" s="88"/>
      <c r="M95" s="88"/>
      <c r="N95" s="89"/>
      <c r="O95" s="90"/>
    </row>
    <row r="96" spans="1:15" ht="16.5" thickBot="1">
      <c r="A96" s="78">
        <f t="shared" si="3"/>
        <v>67</v>
      </c>
      <c r="B96" s="104"/>
      <c r="C96" s="106"/>
      <c r="D96" s="91"/>
      <c r="E96" s="82"/>
      <c r="F96" s="83"/>
      <c r="G96" s="84"/>
      <c r="H96" s="85" t="str">
        <f t="shared" ca="1" si="9"/>
        <v/>
      </c>
      <c r="I96" s="102"/>
      <c r="J96" s="93"/>
      <c r="K96" s="88"/>
      <c r="L96" s="88"/>
      <c r="M96" s="88"/>
      <c r="N96" s="89"/>
      <c r="O96" s="90"/>
    </row>
    <row r="97" spans="1:15" ht="16.5" thickBot="1">
      <c r="A97" s="78">
        <f t="shared" si="3"/>
        <v>68</v>
      </c>
      <c r="B97" s="104"/>
      <c r="C97" s="106"/>
      <c r="D97" s="91"/>
      <c r="E97" s="82"/>
      <c r="F97" s="83"/>
      <c r="G97" s="84"/>
      <c r="H97" s="85" t="str">
        <f t="shared" ca="1" si="9"/>
        <v/>
      </c>
      <c r="I97" s="102"/>
      <c r="J97" s="93"/>
      <c r="K97" s="88"/>
      <c r="L97" s="88"/>
      <c r="M97" s="88"/>
      <c r="N97" s="89"/>
      <c r="O97" s="90"/>
    </row>
    <row r="98" spans="1:15" ht="16.5" thickBot="1">
      <c r="A98" s="78">
        <f t="shared" si="3"/>
        <v>69</v>
      </c>
      <c r="B98" s="104"/>
      <c r="C98" s="106"/>
      <c r="D98" s="91"/>
      <c r="E98" s="82"/>
      <c r="F98" s="83"/>
      <c r="G98" s="84"/>
      <c r="H98" s="85" t="str">
        <f t="shared" ca="1" si="9"/>
        <v/>
      </c>
      <c r="I98" s="102"/>
      <c r="J98" s="93"/>
      <c r="K98" s="88"/>
      <c r="L98" s="88"/>
      <c r="M98" s="88"/>
      <c r="N98" s="89"/>
      <c r="O98" s="90"/>
    </row>
    <row r="99" spans="1:15" ht="16.5" thickBot="1">
      <c r="A99" s="78">
        <f t="shared" si="3"/>
        <v>70</v>
      </c>
      <c r="B99" s="104"/>
      <c r="C99" s="106"/>
      <c r="D99" s="91"/>
      <c r="E99" s="82"/>
      <c r="F99" s="83"/>
      <c r="G99" s="84"/>
      <c r="H99" s="85" t="str">
        <f t="shared" ca="1" si="9"/>
        <v/>
      </c>
      <c r="I99" s="102"/>
      <c r="J99" s="93"/>
      <c r="K99" s="88"/>
      <c r="L99" s="88"/>
      <c r="M99" s="88"/>
      <c r="N99" s="89"/>
      <c r="O99" s="90"/>
    </row>
    <row r="100" spans="1:15" ht="16.5" thickBot="1">
      <c r="A100" s="78">
        <f t="shared" si="3"/>
        <v>71</v>
      </c>
      <c r="B100" s="104"/>
      <c r="C100" s="106"/>
      <c r="D100" s="91"/>
      <c r="E100" s="82"/>
      <c r="F100" s="83"/>
      <c r="G100" s="84"/>
      <c r="H100" s="85" t="str">
        <f t="shared" ca="1" si="9"/>
        <v/>
      </c>
      <c r="I100" s="102"/>
      <c r="J100" s="93"/>
      <c r="K100" s="88"/>
      <c r="L100" s="88"/>
      <c r="M100" s="88"/>
      <c r="N100" s="89"/>
      <c r="O100" s="90"/>
    </row>
    <row r="101" spans="1:15" ht="16.5" thickBot="1">
      <c r="A101" s="78">
        <f t="shared" si="3"/>
        <v>72</v>
      </c>
      <c r="B101" s="104"/>
      <c r="C101" s="106"/>
      <c r="D101" s="91"/>
      <c r="E101" s="82"/>
      <c r="F101" s="83"/>
      <c r="G101" s="84"/>
      <c r="H101" s="85" t="str">
        <f t="shared" ca="1" si="9"/>
        <v/>
      </c>
      <c r="I101" s="102"/>
      <c r="J101" s="93"/>
      <c r="K101" s="88"/>
      <c r="L101" s="88"/>
      <c r="M101" s="88"/>
      <c r="N101" s="89"/>
      <c r="O101" s="90"/>
    </row>
    <row r="102" spans="1:15" ht="16.5" thickBot="1">
      <c r="A102" s="78">
        <f t="shared" si="3"/>
        <v>73</v>
      </c>
      <c r="B102" s="104"/>
      <c r="C102" s="106"/>
      <c r="D102" s="91"/>
      <c r="E102" s="82"/>
      <c r="F102" s="83"/>
      <c r="G102" s="84"/>
      <c r="H102" s="85" t="str">
        <f t="shared" ca="1" si="9"/>
        <v/>
      </c>
      <c r="I102" s="102"/>
      <c r="J102" s="93"/>
      <c r="K102" s="88"/>
      <c r="L102" s="88"/>
      <c r="M102" s="88"/>
      <c r="N102" s="89"/>
      <c r="O102" s="90"/>
    </row>
    <row r="103" spans="1:15" ht="16.5" thickBot="1">
      <c r="A103" s="78">
        <f t="shared" si="3"/>
        <v>74</v>
      </c>
      <c r="B103" s="104"/>
      <c r="C103" s="106"/>
      <c r="D103" s="91"/>
      <c r="E103" s="82"/>
      <c r="F103" s="83"/>
      <c r="G103" s="84"/>
      <c r="H103" s="85" t="str">
        <f t="shared" ca="1" si="9"/>
        <v/>
      </c>
      <c r="I103" s="102"/>
      <c r="J103" s="93"/>
      <c r="K103" s="88"/>
      <c r="L103" s="88"/>
      <c r="M103" s="88"/>
      <c r="N103" s="89"/>
      <c r="O103" s="90"/>
    </row>
    <row r="104" spans="1:15" ht="16.5" thickBot="1">
      <c r="A104" s="78">
        <f t="shared" si="3"/>
        <v>75</v>
      </c>
      <c r="B104" s="104"/>
      <c r="C104" s="106"/>
      <c r="D104" s="91"/>
      <c r="E104" s="82"/>
      <c r="F104" s="83"/>
      <c r="G104" s="84"/>
      <c r="H104" s="85" t="str">
        <f t="shared" ca="1" si="9"/>
        <v/>
      </c>
      <c r="I104" s="102"/>
      <c r="J104" s="93"/>
      <c r="K104" s="88"/>
      <c r="L104" s="88"/>
      <c r="M104" s="88"/>
      <c r="N104" s="89"/>
      <c r="O104" s="90"/>
    </row>
    <row r="105" spans="1:15" ht="16.5" thickBot="1">
      <c r="A105" s="78">
        <f t="shared" si="3"/>
        <v>76</v>
      </c>
      <c r="B105" s="104"/>
      <c r="C105" s="106"/>
      <c r="D105" s="91"/>
      <c r="E105" s="82"/>
      <c r="F105" s="83"/>
      <c r="G105" s="84"/>
      <c r="H105" s="85" t="str">
        <f t="shared" ca="1" si="9"/>
        <v/>
      </c>
      <c r="I105" s="102"/>
      <c r="J105" s="93"/>
      <c r="K105" s="88"/>
      <c r="L105" s="88"/>
      <c r="M105" s="88"/>
      <c r="N105" s="89"/>
      <c r="O105" s="90"/>
    </row>
    <row r="106" spans="1:15" ht="16.5" thickBot="1">
      <c r="A106" s="78">
        <f t="shared" si="3"/>
        <v>77</v>
      </c>
      <c r="B106" s="104"/>
      <c r="C106" s="106"/>
      <c r="D106" s="91"/>
      <c r="E106" s="82"/>
      <c r="F106" s="83"/>
      <c r="G106" s="84"/>
      <c r="H106" s="85" t="str">
        <f t="shared" ca="1" si="9"/>
        <v/>
      </c>
      <c r="I106" s="102"/>
      <c r="J106" s="93"/>
      <c r="K106" s="88"/>
      <c r="L106" s="88"/>
      <c r="M106" s="88"/>
      <c r="N106" s="89"/>
      <c r="O106" s="90"/>
    </row>
    <row r="107" spans="1:15" ht="16.5" thickBot="1">
      <c r="A107" s="78">
        <f t="shared" si="3"/>
        <v>78</v>
      </c>
      <c r="B107" s="104"/>
      <c r="C107" s="106"/>
      <c r="D107" s="91"/>
      <c r="E107" s="82"/>
      <c r="F107" s="83"/>
      <c r="G107" s="84"/>
      <c r="H107" s="85" t="str">
        <f t="shared" ca="1" si="9"/>
        <v/>
      </c>
      <c r="I107" s="102"/>
      <c r="J107" s="93"/>
      <c r="K107" s="88"/>
      <c r="L107" s="88"/>
      <c r="M107" s="88"/>
      <c r="N107" s="89"/>
      <c r="O107" s="90"/>
    </row>
    <row r="108" spans="1:15" ht="16.5" thickBot="1">
      <c r="A108" s="78">
        <f t="shared" si="3"/>
        <v>79</v>
      </c>
      <c r="B108" s="104"/>
      <c r="C108" s="106"/>
      <c r="D108" s="91"/>
      <c r="E108" s="82"/>
      <c r="F108" s="83"/>
      <c r="G108" s="84"/>
      <c r="H108" s="85" t="str">
        <f t="shared" ca="1" si="9"/>
        <v/>
      </c>
      <c r="I108" s="102"/>
      <c r="J108" s="93"/>
      <c r="K108" s="88"/>
      <c r="L108" s="88"/>
      <c r="M108" s="88"/>
      <c r="N108" s="89"/>
      <c r="O108" s="90"/>
    </row>
    <row r="109" spans="1:15" ht="16.5" thickBot="1">
      <c r="A109" s="78">
        <f t="shared" si="3"/>
        <v>80</v>
      </c>
      <c r="B109" s="104"/>
      <c r="C109" s="106"/>
      <c r="D109" s="91"/>
      <c r="E109" s="82"/>
      <c r="F109" s="83"/>
      <c r="G109" s="84"/>
      <c r="H109" s="85" t="str">
        <f t="shared" ca="1" si="9"/>
        <v/>
      </c>
      <c r="I109" s="102"/>
      <c r="J109" s="93"/>
      <c r="K109" s="88"/>
      <c r="L109" s="88"/>
      <c r="M109" s="88"/>
      <c r="N109" s="89"/>
      <c r="O109" s="90"/>
    </row>
    <row r="110" spans="1:15" ht="16.5" thickBot="1">
      <c r="A110" s="78">
        <f t="shared" si="3"/>
        <v>81</v>
      </c>
      <c r="B110" s="104"/>
      <c r="C110" s="106"/>
      <c r="D110" s="91"/>
      <c r="E110" s="82"/>
      <c r="F110" s="83"/>
      <c r="G110" s="84"/>
      <c r="H110" s="85" t="str">
        <f t="shared" ca="1" si="9"/>
        <v/>
      </c>
      <c r="I110" s="102"/>
      <c r="J110" s="93"/>
      <c r="K110" s="88"/>
      <c r="L110" s="88"/>
      <c r="M110" s="88"/>
      <c r="N110" s="89"/>
      <c r="O110" s="90"/>
    </row>
    <row r="111" spans="1:15" ht="16.5" thickBot="1">
      <c r="A111" s="78">
        <f t="shared" si="3"/>
        <v>82</v>
      </c>
      <c r="B111" s="104"/>
      <c r="C111" s="106"/>
      <c r="D111" s="91"/>
      <c r="E111" s="82"/>
      <c r="F111" s="83"/>
      <c r="G111" s="84"/>
      <c r="H111" s="85" t="str">
        <f t="shared" ca="1" si="9"/>
        <v/>
      </c>
      <c r="I111" s="102"/>
      <c r="J111" s="93"/>
      <c r="K111" s="88"/>
      <c r="L111" s="88"/>
      <c r="M111" s="88"/>
      <c r="N111" s="89"/>
      <c r="O111" s="90"/>
    </row>
    <row r="112" spans="1:15" ht="16.5" thickBot="1">
      <c r="A112" s="78">
        <f t="shared" si="3"/>
        <v>83</v>
      </c>
      <c r="B112" s="104"/>
      <c r="C112" s="106"/>
      <c r="D112" s="91"/>
      <c r="E112" s="82"/>
      <c r="F112" s="83"/>
      <c r="G112" s="84"/>
      <c r="H112" s="85" t="str">
        <f t="shared" ca="1" si="9"/>
        <v/>
      </c>
      <c r="I112" s="102"/>
      <c r="J112" s="93"/>
      <c r="K112" s="88"/>
      <c r="L112" s="88"/>
      <c r="M112" s="88"/>
      <c r="N112" s="89"/>
      <c r="O112" s="90"/>
    </row>
    <row r="113" spans="1:15" ht="16.5" thickBot="1">
      <c r="A113" s="78">
        <f t="shared" si="3"/>
        <v>84</v>
      </c>
      <c r="B113" s="104"/>
      <c r="C113" s="106"/>
      <c r="D113" s="91"/>
      <c r="E113" s="82"/>
      <c r="F113" s="83"/>
      <c r="G113" s="84"/>
      <c r="H113" s="85" t="str">
        <f t="shared" ca="1" si="9"/>
        <v/>
      </c>
      <c r="I113" s="102"/>
      <c r="J113" s="93"/>
      <c r="K113" s="88"/>
      <c r="L113" s="88"/>
      <c r="M113" s="88"/>
      <c r="N113" s="89"/>
      <c r="O113" s="90"/>
    </row>
    <row r="114" spans="1:15" ht="16.5" thickBot="1">
      <c r="A114" s="78">
        <f t="shared" si="3"/>
        <v>85</v>
      </c>
      <c r="B114" s="104"/>
      <c r="C114" s="106"/>
      <c r="D114" s="91"/>
      <c r="E114" s="82"/>
      <c r="F114" s="83"/>
      <c r="G114" s="84"/>
      <c r="H114" s="85" t="str">
        <f t="shared" ca="1" si="9"/>
        <v/>
      </c>
      <c r="I114" s="102"/>
      <c r="J114" s="93"/>
      <c r="K114" s="88"/>
      <c r="L114" s="88"/>
      <c r="M114" s="88"/>
      <c r="N114" s="89"/>
      <c r="O114" s="90"/>
    </row>
    <row r="115" spans="1:15" ht="16.5" thickBot="1">
      <c r="A115" s="78">
        <f t="shared" si="3"/>
        <v>86</v>
      </c>
      <c r="B115" s="104"/>
      <c r="C115" s="106"/>
      <c r="D115" s="91"/>
      <c r="E115" s="82"/>
      <c r="F115" s="83"/>
      <c r="G115" s="84"/>
      <c r="H115" s="85" t="str">
        <f t="shared" ca="1" si="9"/>
        <v/>
      </c>
      <c r="I115" s="102"/>
      <c r="J115" s="93"/>
      <c r="K115" s="88"/>
      <c r="L115" s="88"/>
      <c r="M115" s="88"/>
      <c r="N115" s="89"/>
      <c r="O115" s="90"/>
    </row>
    <row r="116" spans="1:15" ht="16.5" thickBot="1">
      <c r="A116" s="78">
        <f t="shared" si="3"/>
        <v>87</v>
      </c>
      <c r="B116" s="104"/>
      <c r="C116" s="106"/>
      <c r="D116" s="91"/>
      <c r="E116" s="82"/>
      <c r="F116" s="83"/>
      <c r="G116" s="84"/>
      <c r="H116" s="85" t="str">
        <f t="shared" ca="1" si="9"/>
        <v/>
      </c>
      <c r="I116" s="102"/>
      <c r="J116" s="93"/>
      <c r="K116" s="88"/>
      <c r="L116" s="88"/>
      <c r="M116" s="88"/>
      <c r="N116" s="89"/>
      <c r="O116" s="90"/>
    </row>
    <row r="117" spans="1:15" ht="16.5" thickBot="1">
      <c r="A117" s="78">
        <f t="shared" si="3"/>
        <v>88</v>
      </c>
      <c r="B117" s="104"/>
      <c r="C117" s="106"/>
      <c r="D117" s="91"/>
      <c r="E117" s="82"/>
      <c r="F117" s="83"/>
      <c r="G117" s="84"/>
      <c r="H117" s="85" t="str">
        <f t="shared" ca="1" si="9"/>
        <v/>
      </c>
      <c r="I117" s="102"/>
      <c r="J117" s="93"/>
      <c r="K117" s="88"/>
      <c r="L117" s="88"/>
      <c r="M117" s="88"/>
      <c r="N117" s="89"/>
      <c r="O117" s="90"/>
    </row>
    <row r="118" spans="1:15" ht="16.5" thickBot="1">
      <c r="A118" s="78">
        <f t="shared" si="3"/>
        <v>89</v>
      </c>
      <c r="B118" s="104"/>
      <c r="C118" s="106"/>
      <c r="D118" s="91"/>
      <c r="E118" s="82"/>
      <c r="F118" s="83"/>
      <c r="G118" s="84"/>
      <c r="H118" s="85" t="str">
        <f t="shared" ca="1" si="9"/>
        <v/>
      </c>
      <c r="I118" s="102"/>
      <c r="J118" s="93"/>
      <c r="K118" s="88"/>
      <c r="L118" s="88"/>
      <c r="M118" s="88"/>
      <c r="N118" s="89"/>
      <c r="O118" s="90"/>
    </row>
    <row r="119" spans="1:15" ht="16.5" thickBot="1">
      <c r="A119" s="78">
        <f t="shared" si="3"/>
        <v>90</v>
      </c>
      <c r="B119" s="104"/>
      <c r="C119" s="106"/>
      <c r="D119" s="91"/>
      <c r="E119" s="82"/>
      <c r="F119" s="83"/>
      <c r="G119" s="84"/>
      <c r="H119" s="85" t="str">
        <f t="shared" ca="1" si="9"/>
        <v/>
      </c>
      <c r="I119" s="102"/>
      <c r="J119" s="93"/>
      <c r="K119" s="88"/>
      <c r="L119" s="88"/>
      <c r="M119" s="88"/>
      <c r="N119" s="89"/>
      <c r="O119" s="90"/>
    </row>
  </sheetData>
  <sheetProtection algorithmName="SHA-512" hashValue="iIKvasGjRCUqNhXHw9F63yEvqVe2mian8Sj36z4cCPwg3IeIjfrqIjZPHVz4SPtRFkHdDcDu03wk6KS3OmCfow==" saltValue="NrM5U6tsexcUEfnLJuQ9kw==" spinCount="100000" sheet="1" objects="1" scenarios="1" formatCells="0" selectLockedCells="1"/>
  <mergeCells count="97">
    <mergeCell ref="A87:B87"/>
    <mergeCell ref="C87:D87"/>
    <mergeCell ref="F87:G87"/>
    <mergeCell ref="H87:I87"/>
    <mergeCell ref="A88:B88"/>
    <mergeCell ref="C88:D88"/>
    <mergeCell ref="F88:G88"/>
    <mergeCell ref="H88:I88"/>
    <mergeCell ref="A76:B76"/>
    <mergeCell ref="C76:D76"/>
    <mergeCell ref="F76:G76"/>
    <mergeCell ref="H76:I76"/>
    <mergeCell ref="A75:B75"/>
    <mergeCell ref="C75:D75"/>
    <mergeCell ref="F75:G75"/>
    <mergeCell ref="H75:I75"/>
    <mergeCell ref="H1:I1"/>
    <mergeCell ref="C4:D4"/>
    <mergeCell ref="E4:F4"/>
    <mergeCell ref="G4:I4"/>
    <mergeCell ref="C3:H3"/>
    <mergeCell ref="A2:I2"/>
    <mergeCell ref="A4:B4"/>
    <mergeCell ref="E5:F5"/>
    <mergeCell ref="G5:I5"/>
    <mergeCell ref="C6:D6"/>
    <mergeCell ref="E6:F6"/>
    <mergeCell ref="G6:I6"/>
    <mergeCell ref="H14:I14"/>
    <mergeCell ref="H15:I15"/>
    <mergeCell ref="F15:G15"/>
    <mergeCell ref="A15:B15"/>
    <mergeCell ref="C15:D15"/>
    <mergeCell ref="C14:D14"/>
    <mergeCell ref="H26:I26"/>
    <mergeCell ref="H27:I27"/>
    <mergeCell ref="F34:G34"/>
    <mergeCell ref="C20:D20"/>
    <mergeCell ref="F20:G20"/>
    <mergeCell ref="F27:G27"/>
    <mergeCell ref="C26:D26"/>
    <mergeCell ref="C27:D27"/>
    <mergeCell ref="C34:D34"/>
    <mergeCell ref="A20:B20"/>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H63:I63"/>
    <mergeCell ref="A64:B64"/>
    <mergeCell ref="F64:G64"/>
    <mergeCell ref="H64:I64"/>
    <mergeCell ref="C63:D63"/>
    <mergeCell ref="C64:D64"/>
    <mergeCell ref="F63:G63"/>
    <mergeCell ref="A63:B63"/>
    <mergeCell ref="A26:B26"/>
    <mergeCell ref="A21:B21"/>
    <mergeCell ref="A27:B27"/>
    <mergeCell ref="A34:B34"/>
    <mergeCell ref="C53:D53"/>
    <mergeCell ref="H53:I53"/>
    <mergeCell ref="A54:B54"/>
    <mergeCell ref="H54:I54"/>
    <mergeCell ref="H44:I44"/>
    <mergeCell ref="H43:I43"/>
    <mergeCell ref="C54:D54"/>
    <mergeCell ref="A53:B53"/>
    <mergeCell ref="F53:G53"/>
    <mergeCell ref="F54:G54"/>
  </mergeCells>
  <phoneticPr fontId="3"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formula1>Teams</formula1>
    </dataValidation>
    <dataValidation type="list" allowBlank="1" showInputMessage="1" showErrorMessage="1" sqref="F28:F33 F65:F74 F55:F62 F16:F19 F12:F13 F22:F25 F77:F86 F89:F119 F45:F52 F36:F42">
      <formula1>Gender</formula1>
    </dataValidation>
    <dataValidation type="list" allowBlank="1" showInputMessage="1" showErrorMessage="1" errorTitle="Invalid Grade" error="Please enter a grade in the range 3 to 6" sqref="G28:G33 G65:G74 G55:G62 G16:G19 G13 G22:G25 G77:G86 G89:G119 G45:G52 G36:G42">
      <formula1>Grade</formula1>
    </dataValidation>
    <dataValidation type="list" allowBlank="1" showInputMessage="1" showErrorMessage="1" sqref="H75:I75 H63 H53:I53 H43 H34 H26:I26 H20 H14:I14 H87:I87">
      <formula1>When</formula1>
    </dataValidation>
    <dataValidation type="list" allowBlank="1" showInputMessage="1" showErrorMessage="1" sqref="F75:G76 F53:G54 F14:G15 F26:G27 F43:G43 F87:G88">
      <formula1>Judges</formula1>
    </dataValidation>
    <dataValidation type="list" allowBlank="1" showInputMessage="1" showErrorMessage="1" sqref="F63:G64 F20:G21 F34:G35 F44:G44">
      <formula1>Jobs</formula1>
    </dataValidation>
    <dataValidation type="list" allowBlank="1" showInputMessage="1" showErrorMessage="1" sqref="C5:D5">
      <formula1>Clubnames</formula1>
    </dataValidation>
    <dataValidation type="list" allowBlank="1" showInputMessage="1" showErrorMessage="1" errorTitle="Invalid Grade" error="Please enter a valid grade - NDP1, NDP6, CLB1, E, F, Novice etc.  Use the picklist to see the grades available for this competition" sqref="G12">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7"/>
  <sheetViews>
    <sheetView zoomScaleNormal="100" workbookViewId="0">
      <selection activeCell="G4" sqref="G4:I4"/>
    </sheetView>
  </sheetViews>
  <sheetFormatPr defaultColWidth="9.140625" defaultRowHeight="12.75"/>
  <cols>
    <col min="1" max="1" width="4.7109375" style="47" customWidth="1"/>
    <col min="2" max="2" width="12.42578125" style="47" customWidth="1"/>
    <col min="3" max="4" width="20.7109375" style="45" customWidth="1"/>
    <col min="5" max="5" width="14.5703125" style="47" customWidth="1"/>
    <col min="6" max="6" width="7.85546875" style="47" customWidth="1"/>
    <col min="7" max="7" width="13.85546875" style="45" customWidth="1"/>
    <col min="8" max="8" width="10.5703125" style="108" customWidth="1"/>
    <col min="9" max="9" width="11.7109375" style="47" customWidth="1"/>
    <col min="10" max="10" width="1.7109375" style="48" customWidth="1"/>
    <col min="11" max="13" width="1.7109375" style="49" customWidth="1"/>
    <col min="14" max="14" width="54.7109375" style="50" customWidth="1"/>
    <col min="15" max="15" width="12.5703125" style="51" customWidth="1"/>
    <col min="16" max="16384" width="9.140625" style="45"/>
  </cols>
  <sheetData>
    <row r="1" spans="1:15" ht="18.75">
      <c r="A1" s="43">
        <v>60</v>
      </c>
      <c r="B1" s="44" t="s">
        <v>61</v>
      </c>
      <c r="D1" s="46" t="s">
        <v>36</v>
      </c>
      <c r="H1" s="257" t="str">
        <f>Entries!H1</f>
        <v>rev 22.1 25/07/2021</v>
      </c>
      <c r="I1" s="257"/>
    </row>
    <row r="2" spans="1:15" ht="23.25">
      <c r="A2" s="264" t="s">
        <v>282</v>
      </c>
      <c r="B2" s="264"/>
      <c r="C2" s="264"/>
      <c r="D2" s="264"/>
      <c r="E2" s="264"/>
      <c r="F2" s="264"/>
      <c r="G2" s="264"/>
      <c r="H2" s="264"/>
      <c r="I2" s="264"/>
      <c r="J2" s="52"/>
    </row>
    <row r="3" spans="1:15" ht="23.25" customHeight="1" thickBot="1">
      <c r="A3" s="53">
        <f>IF(C5="",2,1+MATCH(C5,Clubs!A2:A102,0))</f>
        <v>38</v>
      </c>
      <c r="B3" s="109" t="s">
        <v>113</v>
      </c>
      <c r="C3" s="263" t="s">
        <v>0</v>
      </c>
      <c r="D3" s="263"/>
      <c r="E3" s="263"/>
      <c r="F3" s="263"/>
      <c r="G3" s="263"/>
      <c r="H3" s="263"/>
      <c r="I3" s="54">
        <f>+Entries!I3</f>
        <v>2023</v>
      </c>
      <c r="J3" s="55"/>
    </row>
    <row r="4" spans="1:15" ht="16.5" customHeight="1" thickBot="1">
      <c r="A4" s="232" t="s">
        <v>50</v>
      </c>
      <c r="B4" s="233"/>
      <c r="C4" s="258" t="s">
        <v>261</v>
      </c>
      <c r="D4" s="259"/>
      <c r="E4" s="242" t="s">
        <v>1</v>
      </c>
      <c r="F4" s="243"/>
      <c r="G4" s="260" t="str">
        <f>+Entries!G4</f>
        <v>Harlow Leisure Zone, Second Ave, Harlow CM20 3DT</v>
      </c>
      <c r="H4" s="261"/>
      <c r="I4" s="262"/>
      <c r="J4" s="56"/>
    </row>
    <row r="5" spans="1:15" ht="16.5" customHeight="1" thickBot="1">
      <c r="A5" s="232" t="s">
        <v>19</v>
      </c>
      <c r="B5" s="233"/>
      <c r="C5" s="252" t="s">
        <v>539</v>
      </c>
      <c r="D5" s="253"/>
      <c r="E5" s="242" t="s">
        <v>2</v>
      </c>
      <c r="F5" s="243"/>
      <c r="G5" s="260" t="str">
        <f>+Entries!G5</f>
        <v>22nd January 2023</v>
      </c>
      <c r="H5" s="261"/>
      <c r="I5" s="262"/>
      <c r="J5" s="56"/>
      <c r="L5" s="57"/>
      <c r="M5" s="57"/>
    </row>
    <row r="6" spans="1:15" ht="16.5" customHeight="1" thickBot="1">
      <c r="A6" s="232" t="s">
        <v>3</v>
      </c>
      <c r="B6" s="233"/>
      <c r="C6" s="250" t="str">
        <f ca="1">IF(A3="#N/A","",INDIRECT("Clubs!"&amp;"D"&amp;TEXT(A3,"0")))</f>
        <v>Your contact</v>
      </c>
      <c r="D6" s="251"/>
      <c r="E6" s="242" t="s">
        <v>214</v>
      </c>
      <c r="F6" s="243"/>
      <c r="G6" s="244" t="str">
        <f ca="1">IF(A3="","",INDIRECT("Clubs!"&amp;"E"&amp;TEXT(A3,"0")))</f>
        <v>Your BG Number</v>
      </c>
      <c r="H6" s="245"/>
      <c r="I6" s="246"/>
      <c r="J6" s="58"/>
    </row>
    <row r="7" spans="1:15" ht="18" customHeight="1" thickBot="1">
      <c r="A7" s="234" t="s">
        <v>4</v>
      </c>
      <c r="B7" s="235"/>
      <c r="C7" s="238" t="str">
        <f ca="1">IF(A3="","",INDIRECT("Clubs!"&amp;"B"&amp;TEXT(A3,"0")))</f>
        <v>Your address</v>
      </c>
      <c r="D7" s="239"/>
      <c r="E7" s="242" t="s">
        <v>5</v>
      </c>
      <c r="F7" s="243"/>
      <c r="G7" s="244" t="str">
        <f ca="1">IF(A3="","",INDIRECT("Clubs!"&amp;"F"&amp;TEXT(A3,"0")))</f>
        <v>Your phone</v>
      </c>
      <c r="H7" s="245"/>
      <c r="I7" s="246"/>
      <c r="J7" s="58"/>
    </row>
    <row r="8" spans="1:15" ht="34.5" customHeight="1" thickBot="1">
      <c r="A8" s="236"/>
      <c r="B8" s="237"/>
      <c r="C8" s="240"/>
      <c r="D8" s="241"/>
      <c r="E8" s="242" t="s">
        <v>6</v>
      </c>
      <c r="F8" s="243"/>
      <c r="G8" s="247" t="str">
        <f ca="1">IF(A3="","",INDIRECT("Clubs!"&amp;"G"&amp;TEXT(A3,"0")))</f>
        <v>youremail1@domain.com;youremail2@domain.com</v>
      </c>
      <c r="H8" s="248"/>
      <c r="I8" s="249"/>
      <c r="J8" s="58"/>
    </row>
    <row r="9" spans="1:15" ht="16.5" customHeight="1" thickBot="1">
      <c r="A9" s="232" t="s">
        <v>52</v>
      </c>
      <c r="B9" s="233"/>
      <c r="C9" s="250" t="str">
        <f ca="1">IF(A3="","",INDIRECT("Clubs!"&amp;"C"&amp;TEXT(A3,"0")))</f>
        <v>Your postcode</v>
      </c>
      <c r="D9" s="251"/>
      <c r="E9" s="242" t="s">
        <v>8</v>
      </c>
      <c r="F9" s="243"/>
      <c r="G9" s="244" t="str">
        <f ca="1">IF(A3="","",INDIRECT("Clubs!"&amp;"H"&amp;TEXT(A3,"0")))</f>
        <v>Your colours</v>
      </c>
      <c r="H9" s="245"/>
      <c r="I9" s="246"/>
      <c r="J9" s="58"/>
    </row>
    <row r="10" spans="1:15" ht="16.5" thickBot="1">
      <c r="A10" s="59"/>
      <c r="B10" s="59"/>
      <c r="C10" s="60"/>
      <c r="D10" s="61"/>
      <c r="E10" s="62"/>
      <c r="F10" s="63"/>
      <c r="G10" s="64"/>
      <c r="H10" s="65"/>
      <c r="I10" s="63"/>
      <c r="J10" s="66"/>
      <c r="K10" s="67"/>
      <c r="L10" s="67"/>
      <c r="M10" s="67"/>
      <c r="N10" s="67"/>
      <c r="O10" s="67"/>
    </row>
    <row r="11" spans="1:15" ht="16.5" customHeight="1" thickBot="1">
      <c r="A11" s="68" t="s">
        <v>83</v>
      </c>
      <c r="B11" s="69" t="s">
        <v>84</v>
      </c>
      <c r="C11" s="70" t="s">
        <v>9</v>
      </c>
      <c r="D11" s="71" t="s">
        <v>20</v>
      </c>
      <c r="E11" s="72" t="s">
        <v>194</v>
      </c>
      <c r="F11" s="73" t="s">
        <v>42</v>
      </c>
      <c r="G11" s="73" t="s">
        <v>41</v>
      </c>
      <c r="H11" s="73" t="s">
        <v>43</v>
      </c>
      <c r="I11" s="74" t="s">
        <v>10</v>
      </c>
      <c r="J11" s="75"/>
      <c r="K11" s="76"/>
      <c r="L11" s="76"/>
      <c r="M11" s="76"/>
      <c r="N11" s="73" t="s">
        <v>257</v>
      </c>
      <c r="O11" s="77"/>
    </row>
    <row r="12" spans="1:15" ht="18" customHeight="1" thickBot="1">
      <c r="A12" s="78">
        <v>1</v>
      </c>
      <c r="B12" s="79"/>
      <c r="C12" s="80"/>
      <c r="D12" s="81"/>
      <c r="E12" s="82"/>
      <c r="F12" s="83"/>
      <c r="G12" s="84"/>
      <c r="H12" s="85" t="str">
        <f ca="1">IF(INDIRECT("E"&amp;ROW())="","",IF(INDIRECT("G"&amp;ROW())="",INDIRECT("ListsDMT!L"&amp;($I$3-INDIRECT("E"&amp;ROW()))),HLOOKUP(INDIRECT("G"&amp;ROW()),GradeAgesDMT,($I$3-INDIRECT("E"&amp;ROW())),FALSE)))</f>
        <v/>
      </c>
      <c r="I12" s="86"/>
      <c r="J12" s="87"/>
      <c r="K12" s="88"/>
      <c r="L12" s="88"/>
      <c r="M12" s="88"/>
      <c r="N12" s="89"/>
      <c r="O12" s="90"/>
    </row>
    <row r="13" spans="1:15" ht="18.75" customHeight="1" thickBot="1">
      <c r="A13" s="78">
        <v>2</v>
      </c>
      <c r="B13" s="79"/>
      <c r="C13" s="80"/>
      <c r="D13" s="91"/>
      <c r="E13" s="82"/>
      <c r="F13" s="83"/>
      <c r="G13" s="84"/>
      <c r="H13" s="85" t="str">
        <f ca="1">IF(INDIRECT("E"&amp;ROW())="","",IF(INDIRECT("G"&amp;ROW())="",INDIRECT("ListsDMT!L"&amp;($I$3-INDIRECT("E"&amp;ROW()))),HLOOKUP(INDIRECT("G"&amp;ROW()),GradeAgesDMT,($I$3-INDIRECT("E"&amp;ROW())),FALSE)))</f>
        <v/>
      </c>
      <c r="I13" s="86"/>
      <c r="J13" s="87"/>
      <c r="K13" s="88"/>
      <c r="L13" s="88"/>
      <c r="M13" s="88"/>
      <c r="N13" s="89"/>
      <c r="O13" s="90"/>
    </row>
    <row r="14" spans="1:15" ht="16.5" customHeight="1" thickBot="1">
      <c r="A14" s="225" t="s">
        <v>87</v>
      </c>
      <c r="B14" s="226"/>
      <c r="C14" s="265" t="s">
        <v>111</v>
      </c>
      <c r="D14" s="266"/>
      <c r="E14" s="92" t="s">
        <v>47</v>
      </c>
      <c r="F14" s="227"/>
      <c r="G14" s="222"/>
      <c r="H14" s="215" t="s">
        <v>28</v>
      </c>
      <c r="I14" s="216"/>
      <c r="J14" s="93"/>
      <c r="K14" s="88"/>
      <c r="L14" s="88"/>
      <c r="M14" s="88"/>
      <c r="N14" s="110" t="s">
        <v>112</v>
      </c>
      <c r="O14" s="90"/>
    </row>
    <row r="15" spans="1:15" ht="16.5" customHeight="1" thickBot="1">
      <c r="A15" s="217" t="str">
        <f>IF(H14="All Day","","2nd Judge:" )</f>
        <v/>
      </c>
      <c r="B15" s="218"/>
      <c r="C15" s="223"/>
      <c r="D15" s="224"/>
      <c r="E15" s="92" t="str">
        <f>IF(H14="All Day","","Level:" )</f>
        <v/>
      </c>
      <c r="F15" s="227"/>
      <c r="G15" s="222"/>
      <c r="H15" s="219" t="str">
        <f>IF(H14="All Day","",IF(H14="Morning","Afternoon","Morning"))</f>
        <v/>
      </c>
      <c r="I15" s="220"/>
      <c r="J15" s="95"/>
      <c r="K15" s="88"/>
      <c r="L15" s="88"/>
      <c r="M15" s="88"/>
      <c r="N15" s="89"/>
      <c r="O15" s="90"/>
    </row>
    <row r="16" spans="1:15" ht="16.5" thickBot="1">
      <c r="A16" s="96">
        <v>3</v>
      </c>
      <c r="B16" s="97"/>
      <c r="C16" s="80"/>
      <c r="D16" s="98"/>
      <c r="E16" s="82"/>
      <c r="F16" s="83"/>
      <c r="G16" s="84"/>
      <c r="H16" s="85" t="str">
        <f ca="1">IF(INDIRECT("E"&amp;ROW())="","",IF(INDIRECT("G"&amp;ROW())="",INDIRECT("ListsDMT!L"&amp;($I$3-INDIRECT("E"&amp;ROW()))),HLOOKUP(INDIRECT("G"&amp;ROW()),GradeAgesDMT,($I$3-INDIRECT("E"&amp;ROW())),FALSE)))</f>
        <v/>
      </c>
      <c r="I16" s="99"/>
      <c r="J16" s="87"/>
      <c r="K16" s="88"/>
      <c r="L16" s="88"/>
      <c r="M16" s="88"/>
      <c r="N16" s="89"/>
      <c r="O16" s="90"/>
    </row>
    <row r="17" spans="1:15" ht="16.5" thickBot="1">
      <c r="A17" s="100">
        <v>4</v>
      </c>
      <c r="B17" s="101"/>
      <c r="C17" s="80"/>
      <c r="D17" s="81"/>
      <c r="E17" s="82"/>
      <c r="F17" s="83"/>
      <c r="G17" s="84"/>
      <c r="H17" s="85" t="str">
        <f ca="1">IF(INDIRECT("E"&amp;ROW())="","",IF(INDIRECT("G"&amp;ROW())="",INDIRECT("ListsDMT!L"&amp;($I$3-INDIRECT("E"&amp;ROW()))),HLOOKUP(INDIRECT("G"&amp;ROW()),GradeAgesDMT,($I$3-INDIRECT("E"&amp;ROW())),FALSE)))</f>
        <v/>
      </c>
      <c r="I17" s="102"/>
      <c r="J17" s="93"/>
      <c r="K17" s="88"/>
      <c r="L17" s="88"/>
      <c r="M17" s="88"/>
      <c r="N17" s="89"/>
      <c r="O17" s="90"/>
    </row>
    <row r="18" spans="1:15" ht="16.5" thickBot="1">
      <c r="A18" s="78">
        <v>5</v>
      </c>
      <c r="B18" s="79"/>
      <c r="C18" s="80"/>
      <c r="D18" s="91"/>
      <c r="E18" s="82"/>
      <c r="F18" s="83"/>
      <c r="G18" s="84"/>
      <c r="H18" s="85" t="str">
        <f ca="1">IF(INDIRECT("E"&amp;ROW())="","",IF(INDIRECT("G"&amp;ROW())="",INDIRECT("ListsDMT!L"&amp;($I$3-INDIRECT("E"&amp;ROW()))),HLOOKUP(INDIRECT("G"&amp;ROW()),GradeAgesDMT,($I$3-INDIRECT("E"&amp;ROW())),FALSE)))</f>
        <v/>
      </c>
      <c r="I18" s="102"/>
      <c r="J18" s="93"/>
      <c r="K18" s="88"/>
      <c r="L18" s="88"/>
      <c r="M18" s="88"/>
      <c r="N18" s="89"/>
      <c r="O18" s="90"/>
    </row>
    <row r="19" spans="1:15" ht="16.5" thickBot="1">
      <c r="A19" s="78">
        <v>6</v>
      </c>
      <c r="B19" s="79"/>
      <c r="C19" s="80"/>
      <c r="D19" s="81"/>
      <c r="E19" s="82"/>
      <c r="F19" s="83"/>
      <c r="G19" s="84"/>
      <c r="H19" s="85" t="str">
        <f ca="1">IF(INDIRECT("E"&amp;ROW())="","",IF(INDIRECT("G"&amp;ROW())="",INDIRECT("ListsDMT!L"&amp;($I$3-INDIRECT("E"&amp;ROW()))),HLOOKUP(INDIRECT("G"&amp;ROW()),GradeAgesDMT,($I$3-INDIRECT("E"&amp;ROW())),FALSE)))</f>
        <v/>
      </c>
      <c r="I19" s="102"/>
      <c r="J19" s="93"/>
      <c r="K19" s="88"/>
      <c r="L19" s="88"/>
      <c r="M19" s="88"/>
      <c r="N19" s="89"/>
      <c r="O19" s="90"/>
    </row>
    <row r="20" spans="1:15" ht="16.5" customHeight="1" thickBot="1">
      <c r="A20" s="225" t="s">
        <v>88</v>
      </c>
      <c r="B20" s="229"/>
      <c r="C20" s="265" t="s">
        <v>110</v>
      </c>
      <c r="D20" s="266"/>
      <c r="E20" s="92" t="s">
        <v>46</v>
      </c>
      <c r="F20" s="227"/>
      <c r="G20" s="222"/>
      <c r="H20" s="221" t="s">
        <v>28</v>
      </c>
      <c r="I20" s="222"/>
      <c r="J20" s="93"/>
      <c r="K20" s="88"/>
      <c r="L20" s="88"/>
      <c r="M20" s="88"/>
      <c r="N20" s="89"/>
      <c r="O20" s="90"/>
    </row>
    <row r="21" spans="1:15" ht="16.5" customHeight="1" thickBot="1">
      <c r="A21" s="217" t="str">
        <f>IF(H20="All Day","","2nd Official:" )</f>
        <v/>
      </c>
      <c r="B21" s="228"/>
      <c r="C21" s="223"/>
      <c r="D21" s="224"/>
      <c r="E21" s="92" t="str">
        <f>IF(H20="All Day","","Job:" )</f>
        <v/>
      </c>
      <c r="F21" s="227"/>
      <c r="G21" s="222"/>
      <c r="H21" s="219" t="str">
        <f>IF(H20="All Day","",IF(H20="Morning","Afternoon","Morning"))</f>
        <v/>
      </c>
      <c r="I21" s="220"/>
      <c r="J21" s="95"/>
      <c r="K21" s="88"/>
      <c r="L21" s="88"/>
      <c r="M21" s="88"/>
      <c r="N21" s="89"/>
      <c r="O21" s="90"/>
    </row>
    <row r="22" spans="1:15" ht="16.5" thickBot="1">
      <c r="A22" s="78">
        <v>7</v>
      </c>
      <c r="B22" s="79"/>
      <c r="C22" s="80"/>
      <c r="D22" s="91"/>
      <c r="E22" s="82"/>
      <c r="F22" s="83"/>
      <c r="G22" s="84"/>
      <c r="H22" s="85" t="str">
        <f ca="1">IF(INDIRECT("E"&amp;ROW())="","",IF(INDIRECT("G"&amp;ROW())="",INDIRECT("ListsDMT!L"&amp;($I$3-INDIRECT("E"&amp;ROW()))),HLOOKUP(INDIRECT("G"&amp;ROW()),GradeAgesDMT,($I$3-INDIRECT("E"&amp;ROW())),FALSE)))</f>
        <v/>
      </c>
      <c r="I22" s="102"/>
      <c r="J22" s="93"/>
      <c r="K22" s="88"/>
      <c r="L22" s="88"/>
      <c r="M22" s="88"/>
      <c r="N22" s="89"/>
      <c r="O22" s="90"/>
    </row>
    <row r="23" spans="1:15" ht="16.5" thickBot="1">
      <c r="A23" s="78">
        <v>8</v>
      </c>
      <c r="B23" s="79"/>
      <c r="C23" s="80"/>
      <c r="D23" s="98"/>
      <c r="E23" s="82"/>
      <c r="F23" s="83"/>
      <c r="G23" s="84"/>
      <c r="H23" s="85" t="str">
        <f ca="1">IF(INDIRECT("E"&amp;ROW())="","",IF(INDIRECT("G"&amp;ROW())="",INDIRECT("ListsDMT!L"&amp;($I$3-INDIRECT("E"&amp;ROW()))),HLOOKUP(INDIRECT("G"&amp;ROW()),GradeAgesDMT,($I$3-INDIRECT("E"&amp;ROW())),FALSE)))</f>
        <v/>
      </c>
      <c r="I23" s="102"/>
      <c r="J23" s="93"/>
      <c r="K23" s="88"/>
      <c r="L23" s="88"/>
      <c r="M23" s="88"/>
      <c r="N23" s="89"/>
      <c r="O23" s="90"/>
    </row>
    <row r="24" spans="1:15" ht="16.5" thickBot="1">
      <c r="A24" s="96">
        <v>9</v>
      </c>
      <c r="B24" s="97"/>
      <c r="C24" s="80"/>
      <c r="D24" s="81"/>
      <c r="E24" s="82"/>
      <c r="F24" s="83"/>
      <c r="G24" s="84"/>
      <c r="H24" s="85" t="str">
        <f ca="1">IF(INDIRECT("E"&amp;ROW())="","",IF(INDIRECT("G"&amp;ROW())="",INDIRECT("ListsDMT!L"&amp;($I$3-INDIRECT("E"&amp;ROW()))),HLOOKUP(INDIRECT("G"&amp;ROW()),GradeAgesDMT,($I$3-INDIRECT("E"&amp;ROW())),FALSE)))</f>
        <v/>
      </c>
      <c r="I24" s="102"/>
      <c r="J24" s="93"/>
      <c r="K24" s="88"/>
      <c r="L24" s="88"/>
      <c r="M24" s="88"/>
      <c r="N24" s="89"/>
      <c r="O24" s="90"/>
    </row>
    <row r="25" spans="1:15" ht="16.5" thickBot="1">
      <c r="A25" s="100">
        <v>10</v>
      </c>
      <c r="B25" s="101"/>
      <c r="C25" s="80"/>
      <c r="D25" s="91"/>
      <c r="E25" s="82"/>
      <c r="F25" s="83"/>
      <c r="G25" s="84"/>
      <c r="H25" s="85" t="str">
        <f ca="1">IF(INDIRECT("E"&amp;ROW())="","",IF(INDIRECT("G"&amp;ROW())="",INDIRECT("ListsDMT!L"&amp;($I$3-INDIRECT("E"&amp;ROW()))),HLOOKUP(INDIRECT("G"&amp;ROW()),GradeAgesDMT,($I$3-INDIRECT("E"&amp;ROW())),FALSE)))</f>
        <v/>
      </c>
      <c r="I25" s="102"/>
      <c r="J25" s="93"/>
      <c r="K25" s="88"/>
      <c r="L25" s="88"/>
      <c r="M25" s="88"/>
      <c r="N25" s="89"/>
      <c r="O25" s="90"/>
    </row>
    <row r="26" spans="1:15" ht="16.5" customHeight="1" thickBot="1">
      <c r="A26" s="225" t="s">
        <v>87</v>
      </c>
      <c r="B26" s="226"/>
      <c r="C26" s="265" t="s">
        <v>111</v>
      </c>
      <c r="D26" s="266"/>
      <c r="E26" s="92" t="s">
        <v>47</v>
      </c>
      <c r="F26" s="227"/>
      <c r="G26" s="222"/>
      <c r="H26" s="215" t="s">
        <v>28</v>
      </c>
      <c r="I26" s="216"/>
      <c r="J26" s="93"/>
      <c r="K26" s="88"/>
      <c r="L26" s="88"/>
      <c r="M26" s="88"/>
      <c r="N26" s="110" t="s">
        <v>112</v>
      </c>
      <c r="O26" s="90"/>
    </row>
    <row r="27" spans="1:15" ht="16.5" customHeight="1" thickBot="1">
      <c r="A27" s="217" t="str">
        <f>IF(H26="All Day","","2nd Judge:" )</f>
        <v/>
      </c>
      <c r="B27" s="218"/>
      <c r="C27" s="223"/>
      <c r="D27" s="224"/>
      <c r="E27" s="92" t="str">
        <f>IF(H26="All Day","","Level:" )</f>
        <v/>
      </c>
      <c r="F27" s="227"/>
      <c r="G27" s="222"/>
      <c r="H27" s="219" t="str">
        <f>IF(H26="All Day","",IF(H26="Morning","Afternoon","Morning"))</f>
        <v/>
      </c>
      <c r="I27" s="220"/>
      <c r="J27" s="95"/>
      <c r="K27" s="88"/>
      <c r="L27" s="88"/>
      <c r="M27" s="88"/>
      <c r="N27" s="89"/>
      <c r="O27" s="90"/>
    </row>
    <row r="28" spans="1:15" ht="16.5" thickBot="1">
      <c r="A28" s="78">
        <v>11</v>
      </c>
      <c r="B28" s="79"/>
      <c r="C28" s="80"/>
      <c r="D28" s="81"/>
      <c r="E28" s="82"/>
      <c r="F28" s="83"/>
      <c r="G28" s="84"/>
      <c r="H28" s="85" t="str">
        <f t="shared" ref="H28:H33" ca="1" si="0">IF(INDIRECT("E"&amp;ROW())="","",IF(INDIRECT("G"&amp;ROW())="",INDIRECT("ListsDMT!L"&amp;($I$3-INDIRECT("E"&amp;ROW()))),HLOOKUP(INDIRECT("G"&amp;ROW()),GradeAgesDMT,($I$3-INDIRECT("E"&amp;ROW())),FALSE)))</f>
        <v/>
      </c>
      <c r="I28" s="102"/>
      <c r="J28" s="93"/>
      <c r="K28" s="88"/>
      <c r="L28" s="88"/>
      <c r="M28" s="88"/>
      <c r="N28" s="89"/>
      <c r="O28" s="90"/>
    </row>
    <row r="29" spans="1:15" ht="16.5" thickBot="1">
      <c r="A29" s="78">
        <v>12</v>
      </c>
      <c r="B29" s="103"/>
      <c r="C29" s="80"/>
      <c r="D29" s="91"/>
      <c r="E29" s="82"/>
      <c r="F29" s="83"/>
      <c r="G29" s="84"/>
      <c r="H29" s="85" t="str">
        <f t="shared" ca="1" si="0"/>
        <v/>
      </c>
      <c r="I29" s="102"/>
      <c r="J29" s="93"/>
      <c r="K29" s="88"/>
      <c r="L29" s="88"/>
      <c r="M29" s="88"/>
      <c r="N29" s="89"/>
      <c r="O29" s="90"/>
    </row>
    <row r="30" spans="1:15" ht="16.5" thickBot="1">
      <c r="A30" s="78">
        <v>13</v>
      </c>
      <c r="B30" s="104"/>
      <c r="C30" s="80"/>
      <c r="D30" s="98"/>
      <c r="E30" s="82"/>
      <c r="F30" s="83"/>
      <c r="G30" s="84"/>
      <c r="H30" s="85" t="str">
        <f t="shared" ca="1" si="0"/>
        <v/>
      </c>
      <c r="I30" s="102"/>
      <c r="J30" s="93"/>
      <c r="K30" s="88"/>
      <c r="L30" s="88"/>
      <c r="M30" s="88"/>
      <c r="N30" s="89"/>
      <c r="O30" s="90"/>
    </row>
    <row r="31" spans="1:15" ht="16.5" thickBot="1">
      <c r="A31" s="78">
        <v>14</v>
      </c>
      <c r="B31" s="103"/>
      <c r="C31" s="80"/>
      <c r="D31" s="81"/>
      <c r="E31" s="82"/>
      <c r="F31" s="83"/>
      <c r="G31" s="84"/>
      <c r="H31" s="85" t="str">
        <f t="shared" ca="1" si="0"/>
        <v/>
      </c>
      <c r="I31" s="102"/>
      <c r="J31" s="93"/>
      <c r="K31" s="88"/>
      <c r="L31" s="88"/>
      <c r="M31" s="88"/>
      <c r="N31" s="89"/>
      <c r="O31" s="90"/>
    </row>
    <row r="32" spans="1:15" ht="16.5" thickBot="1">
      <c r="A32" s="78">
        <v>15</v>
      </c>
      <c r="B32" s="104"/>
      <c r="C32" s="80"/>
      <c r="D32" s="91"/>
      <c r="E32" s="82"/>
      <c r="F32" s="83"/>
      <c r="G32" s="84"/>
      <c r="H32" s="85" t="str">
        <f t="shared" ca="1" si="0"/>
        <v/>
      </c>
      <c r="I32" s="102"/>
      <c r="J32" s="93"/>
      <c r="K32" s="88"/>
      <c r="L32" s="88"/>
      <c r="M32" s="88"/>
      <c r="N32" s="89"/>
      <c r="O32" s="90"/>
    </row>
    <row r="33" spans="1:15" ht="16.5" thickBot="1">
      <c r="A33" s="78">
        <v>16</v>
      </c>
      <c r="B33" s="104"/>
      <c r="C33" s="80"/>
      <c r="D33" s="81"/>
      <c r="E33" s="82"/>
      <c r="F33" s="83"/>
      <c r="G33" s="84"/>
      <c r="H33" s="85" t="str">
        <f t="shared" ca="1" si="0"/>
        <v/>
      </c>
      <c r="I33" s="102"/>
      <c r="J33" s="93"/>
      <c r="K33" s="88"/>
      <c r="L33" s="88"/>
      <c r="M33" s="88"/>
      <c r="N33" s="89"/>
      <c r="O33" s="90"/>
    </row>
    <row r="34" spans="1:15" ht="16.5" customHeight="1" thickBot="1">
      <c r="A34" s="225" t="s">
        <v>88</v>
      </c>
      <c r="B34" s="229"/>
      <c r="C34" s="265" t="s">
        <v>110</v>
      </c>
      <c r="D34" s="266"/>
      <c r="E34" s="92" t="s">
        <v>46</v>
      </c>
      <c r="F34" s="227"/>
      <c r="G34" s="222"/>
      <c r="H34" s="221" t="s">
        <v>28</v>
      </c>
      <c r="I34" s="222"/>
      <c r="J34" s="93"/>
      <c r="K34" s="88"/>
      <c r="L34" s="88"/>
      <c r="M34" s="88"/>
      <c r="N34" s="89"/>
      <c r="O34" s="90"/>
    </row>
    <row r="35" spans="1:15" ht="16.5" customHeight="1" thickBot="1">
      <c r="A35" s="217" t="str">
        <f>IF(H34="All Day","","2nd Official:" )</f>
        <v/>
      </c>
      <c r="B35" s="228"/>
      <c r="C35" s="223"/>
      <c r="D35" s="224"/>
      <c r="E35" s="92" t="str">
        <f>IF(H34="All Day","","Job:" )</f>
        <v/>
      </c>
      <c r="F35" s="227"/>
      <c r="G35" s="222"/>
      <c r="H35" s="219" t="str">
        <f>IF(H34="All Day","",IF(H34="Morning","Afternoon","Morning"))</f>
        <v/>
      </c>
      <c r="I35" s="220"/>
      <c r="J35" s="95"/>
      <c r="K35" s="88"/>
      <c r="L35" s="88"/>
      <c r="M35" s="88"/>
      <c r="N35" s="89"/>
      <c r="O35" s="90"/>
    </row>
    <row r="36" spans="1:15" ht="16.5" thickBot="1">
      <c r="A36" s="78">
        <v>17</v>
      </c>
      <c r="B36" s="104"/>
      <c r="C36" s="80"/>
      <c r="D36" s="91"/>
      <c r="E36" s="82"/>
      <c r="F36" s="83"/>
      <c r="G36" s="84"/>
      <c r="H36" s="85" t="str">
        <f t="shared" ref="H36:H42" ca="1" si="1">IF(INDIRECT("E"&amp;ROW())="","",IF(INDIRECT("G"&amp;ROW())="",INDIRECT("ListsDMT!L"&amp;($I$3-INDIRECT("E"&amp;ROW()))),HLOOKUP(INDIRECT("G"&amp;ROW()),GradeAgesDMT,($I$3-INDIRECT("E"&amp;ROW())),FALSE)))</f>
        <v/>
      </c>
      <c r="I36" s="102"/>
      <c r="J36" s="93"/>
      <c r="K36" s="88"/>
      <c r="L36" s="88"/>
      <c r="M36" s="88"/>
      <c r="N36" s="89"/>
      <c r="O36" s="90"/>
    </row>
    <row r="37" spans="1:15" ht="16.5" thickBot="1">
      <c r="A37" s="96">
        <v>18</v>
      </c>
      <c r="B37" s="105"/>
      <c r="C37" s="80"/>
      <c r="D37" s="98"/>
      <c r="E37" s="82"/>
      <c r="F37" s="83"/>
      <c r="G37" s="84"/>
      <c r="H37" s="85" t="str">
        <f t="shared" ca="1" si="1"/>
        <v/>
      </c>
      <c r="I37" s="102"/>
      <c r="J37" s="93"/>
      <c r="K37" s="88"/>
      <c r="L37" s="88"/>
      <c r="M37" s="88"/>
      <c r="N37" s="89"/>
      <c r="O37" s="90"/>
    </row>
    <row r="38" spans="1:15" ht="16.5" thickBot="1">
      <c r="A38" s="100">
        <v>19</v>
      </c>
      <c r="B38" s="103"/>
      <c r="C38" s="80"/>
      <c r="D38" s="81"/>
      <c r="E38" s="82"/>
      <c r="F38" s="83"/>
      <c r="G38" s="84"/>
      <c r="H38" s="85" t="str">
        <f t="shared" ca="1" si="1"/>
        <v/>
      </c>
      <c r="I38" s="102"/>
      <c r="J38" s="93"/>
      <c r="K38" s="88"/>
      <c r="L38" s="88"/>
      <c r="M38" s="88"/>
      <c r="N38" s="89"/>
      <c r="O38" s="90"/>
    </row>
    <row r="39" spans="1:15" ht="16.5" thickBot="1">
      <c r="A39" s="78">
        <v>20</v>
      </c>
      <c r="B39" s="104"/>
      <c r="C39" s="80"/>
      <c r="D39" s="91"/>
      <c r="E39" s="82"/>
      <c r="F39" s="83"/>
      <c r="G39" s="84"/>
      <c r="H39" s="85" t="str">
        <f t="shared" ca="1" si="1"/>
        <v/>
      </c>
      <c r="I39" s="102"/>
      <c r="J39" s="93"/>
      <c r="K39" s="88"/>
      <c r="L39" s="88"/>
      <c r="M39" s="88"/>
      <c r="N39" s="89"/>
      <c r="O39" s="90"/>
    </row>
    <row r="40" spans="1:15" ht="16.5" thickBot="1">
      <c r="A40" s="78">
        <v>21</v>
      </c>
      <c r="B40" s="103"/>
      <c r="C40" s="80"/>
      <c r="D40" s="81"/>
      <c r="E40" s="82"/>
      <c r="F40" s="83"/>
      <c r="G40" s="84"/>
      <c r="H40" s="85" t="str">
        <f t="shared" ca="1" si="1"/>
        <v/>
      </c>
      <c r="I40" s="102"/>
      <c r="J40" s="93"/>
      <c r="K40" s="88"/>
      <c r="L40" s="88"/>
      <c r="M40" s="88"/>
      <c r="N40" s="89"/>
      <c r="O40" s="90"/>
    </row>
    <row r="41" spans="1:15" ht="16.5" thickBot="1">
      <c r="A41" s="78">
        <v>22</v>
      </c>
      <c r="B41" s="104"/>
      <c r="C41" s="80"/>
      <c r="D41" s="91"/>
      <c r="E41" s="82"/>
      <c r="F41" s="83"/>
      <c r="G41" s="84"/>
      <c r="H41" s="85" t="str">
        <f t="shared" ca="1" si="1"/>
        <v/>
      </c>
      <c r="I41" s="102"/>
      <c r="J41" s="93"/>
      <c r="K41" s="88"/>
      <c r="L41" s="88"/>
      <c r="M41" s="88"/>
      <c r="N41" s="89"/>
      <c r="O41" s="90"/>
    </row>
    <row r="42" spans="1:15" ht="16.5" thickBot="1">
      <c r="A42" s="78">
        <v>23</v>
      </c>
      <c r="B42" s="104"/>
      <c r="C42" s="80"/>
      <c r="D42" s="98"/>
      <c r="E42" s="82"/>
      <c r="F42" s="83"/>
      <c r="G42" s="84"/>
      <c r="H42" s="85" t="str">
        <f t="shared" ca="1" si="1"/>
        <v/>
      </c>
      <c r="I42" s="102"/>
      <c r="J42" s="93"/>
      <c r="K42" s="88"/>
      <c r="L42" s="88"/>
      <c r="M42" s="88"/>
      <c r="N42" s="89"/>
      <c r="O42" s="90"/>
    </row>
    <row r="43" spans="1:15" ht="16.5" customHeight="1" thickBot="1">
      <c r="A43" s="225" t="s">
        <v>87</v>
      </c>
      <c r="B43" s="226"/>
      <c r="C43" s="265" t="s">
        <v>111</v>
      </c>
      <c r="D43" s="266"/>
      <c r="E43" s="92" t="s">
        <v>47</v>
      </c>
      <c r="F43" s="227"/>
      <c r="G43" s="222"/>
      <c r="H43" s="221" t="s">
        <v>28</v>
      </c>
      <c r="I43" s="222"/>
      <c r="J43" s="93"/>
      <c r="K43" s="88"/>
      <c r="L43" s="88"/>
      <c r="M43" s="88"/>
      <c r="N43" s="110" t="s">
        <v>112</v>
      </c>
      <c r="O43" s="90"/>
    </row>
    <row r="44" spans="1:15" ht="16.5" customHeight="1" thickBot="1">
      <c r="A44" s="217" t="str">
        <f>IF(H43="All Day","","2nd Official:" )</f>
        <v/>
      </c>
      <c r="B44" s="228"/>
      <c r="C44" s="223"/>
      <c r="D44" s="224"/>
      <c r="E44" s="92" t="str">
        <f>IF(H43="All Day","","Job:" )</f>
        <v/>
      </c>
      <c r="F44" s="227"/>
      <c r="G44" s="222"/>
      <c r="H44" s="219" t="str">
        <f>IF(H43="All Day","",IF(H43="Morning","Afternoon","Morning"))</f>
        <v/>
      </c>
      <c r="I44" s="220"/>
      <c r="J44" s="95"/>
      <c r="K44" s="88"/>
      <c r="L44" s="88"/>
      <c r="M44" s="88"/>
      <c r="N44" s="89"/>
      <c r="O44" s="90"/>
    </row>
    <row r="45" spans="1:15" ht="16.5" thickBot="1">
      <c r="A45" s="78">
        <v>24</v>
      </c>
      <c r="B45" s="104"/>
      <c r="C45" s="80"/>
      <c r="D45" s="81"/>
      <c r="E45" s="82"/>
      <c r="F45" s="83"/>
      <c r="G45" s="84"/>
      <c r="H45" s="85" t="str">
        <f t="shared" ref="H45:H52" ca="1" si="2">IF(INDIRECT("E"&amp;ROW())="","",IF(INDIRECT("G"&amp;ROW())="",INDIRECT("ListsDMT!L"&amp;($I$3-INDIRECT("E"&amp;ROW()))),HLOOKUP(INDIRECT("G"&amp;ROW()),GradeAgesDMT,($I$3-INDIRECT("E"&amp;ROW())),FALSE)))</f>
        <v/>
      </c>
      <c r="I45" s="102"/>
      <c r="J45" s="93"/>
      <c r="K45" s="88"/>
      <c r="L45" s="88"/>
      <c r="M45" s="88"/>
      <c r="N45" s="89"/>
      <c r="O45" s="90"/>
    </row>
    <row r="46" spans="1:15" ht="16.5" thickBot="1">
      <c r="A46" s="78">
        <v>25</v>
      </c>
      <c r="B46" s="104"/>
      <c r="C46" s="80"/>
      <c r="D46" s="91"/>
      <c r="E46" s="82"/>
      <c r="F46" s="83"/>
      <c r="G46" s="84"/>
      <c r="H46" s="85" t="str">
        <f t="shared" ca="1" si="2"/>
        <v/>
      </c>
      <c r="I46" s="102"/>
      <c r="J46" s="93"/>
      <c r="K46" s="88"/>
      <c r="L46" s="88"/>
      <c r="M46" s="88"/>
      <c r="N46" s="89"/>
      <c r="O46" s="90"/>
    </row>
    <row r="47" spans="1:15" ht="16.5" thickBot="1">
      <c r="A47" s="78">
        <v>26</v>
      </c>
      <c r="B47" s="104"/>
      <c r="C47" s="106"/>
      <c r="D47" s="91"/>
      <c r="E47" s="82"/>
      <c r="F47" s="83"/>
      <c r="G47" s="84"/>
      <c r="H47" s="85" t="str">
        <f t="shared" ca="1" si="2"/>
        <v/>
      </c>
      <c r="I47" s="102"/>
      <c r="J47" s="93"/>
      <c r="K47" s="88"/>
      <c r="L47" s="88"/>
      <c r="M47" s="88"/>
      <c r="N47" s="89"/>
      <c r="O47" s="90"/>
    </row>
    <row r="48" spans="1:15" ht="16.5" thickBot="1">
      <c r="A48" s="96">
        <v>27</v>
      </c>
      <c r="B48" s="105"/>
      <c r="C48" s="106"/>
      <c r="D48" s="107"/>
      <c r="E48" s="82"/>
      <c r="F48" s="83"/>
      <c r="G48" s="84"/>
      <c r="H48" s="85" t="str">
        <f t="shared" ca="1" si="2"/>
        <v/>
      </c>
      <c r="I48" s="102"/>
      <c r="J48" s="93"/>
      <c r="K48" s="88"/>
      <c r="L48" s="88"/>
      <c r="M48" s="88"/>
      <c r="N48" s="89"/>
      <c r="O48" s="90"/>
    </row>
    <row r="49" spans="1:15" ht="16.5" thickBot="1">
      <c r="A49" s="100">
        <v>28</v>
      </c>
      <c r="B49" s="103"/>
      <c r="C49" s="106"/>
      <c r="D49" s="81"/>
      <c r="E49" s="82"/>
      <c r="F49" s="83"/>
      <c r="G49" s="84"/>
      <c r="H49" s="85" t="str">
        <f t="shared" ca="1" si="2"/>
        <v/>
      </c>
      <c r="I49" s="102"/>
      <c r="J49" s="93"/>
      <c r="K49" s="88"/>
      <c r="L49" s="88"/>
      <c r="M49" s="88"/>
      <c r="N49" s="89"/>
      <c r="O49" s="90"/>
    </row>
    <row r="50" spans="1:15" ht="16.5" thickBot="1">
      <c r="A50" s="78">
        <v>29</v>
      </c>
      <c r="B50" s="103"/>
      <c r="C50" s="106"/>
      <c r="D50" s="91"/>
      <c r="E50" s="82"/>
      <c r="F50" s="83"/>
      <c r="G50" s="84"/>
      <c r="H50" s="85" t="str">
        <f t="shared" ca="1" si="2"/>
        <v/>
      </c>
      <c r="I50" s="102"/>
      <c r="J50" s="93"/>
      <c r="K50" s="88"/>
      <c r="L50" s="88"/>
      <c r="M50" s="88"/>
      <c r="N50" s="89"/>
      <c r="O50" s="90"/>
    </row>
    <row r="51" spans="1:15" ht="16.5" thickBot="1">
      <c r="A51" s="78">
        <f>A50+1</f>
        <v>30</v>
      </c>
      <c r="B51" s="104"/>
      <c r="C51" s="106"/>
      <c r="D51" s="91"/>
      <c r="E51" s="82"/>
      <c r="F51" s="83"/>
      <c r="G51" s="84"/>
      <c r="H51" s="85" t="str">
        <f t="shared" ca="1" si="2"/>
        <v/>
      </c>
      <c r="I51" s="102"/>
      <c r="J51" s="93"/>
      <c r="K51" s="88"/>
      <c r="L51" s="88"/>
      <c r="M51" s="88"/>
      <c r="N51" s="89"/>
      <c r="O51" s="90"/>
    </row>
    <row r="52" spans="1:15" ht="16.5" thickBot="1">
      <c r="A52" s="78">
        <f t="shared" ref="A52:A115" si="3">A51+1</f>
        <v>31</v>
      </c>
      <c r="B52" s="104"/>
      <c r="C52" s="106"/>
      <c r="D52" s="91"/>
      <c r="E52" s="82"/>
      <c r="F52" s="83"/>
      <c r="G52" s="84"/>
      <c r="H52" s="85" t="str">
        <f t="shared" ca="1" si="2"/>
        <v/>
      </c>
      <c r="I52" s="102"/>
      <c r="J52" s="93"/>
      <c r="K52" s="88"/>
      <c r="L52" s="88"/>
      <c r="M52" s="88"/>
      <c r="N52" s="89"/>
      <c r="O52" s="90"/>
    </row>
    <row r="53" spans="1:15" ht="16.5" customHeight="1" thickBot="1">
      <c r="A53" s="225" t="s">
        <v>87</v>
      </c>
      <c r="B53" s="226"/>
      <c r="C53" s="265" t="s">
        <v>111</v>
      </c>
      <c r="D53" s="266"/>
      <c r="E53" s="92" t="s">
        <v>47</v>
      </c>
      <c r="F53" s="227"/>
      <c r="G53" s="222"/>
      <c r="H53" s="215" t="s">
        <v>28</v>
      </c>
      <c r="I53" s="216"/>
      <c r="J53" s="93"/>
      <c r="K53" s="88"/>
      <c r="L53" s="88"/>
      <c r="M53" s="88"/>
      <c r="N53" s="110" t="s">
        <v>112</v>
      </c>
      <c r="O53" s="90"/>
    </row>
    <row r="54" spans="1:15" ht="16.5" customHeight="1" thickBot="1">
      <c r="A54" s="217" t="str">
        <f>IF(H53="All Day","","2nd Judge:" )</f>
        <v/>
      </c>
      <c r="B54" s="218"/>
      <c r="C54" s="223"/>
      <c r="D54" s="224"/>
      <c r="E54" s="92" t="str">
        <f>IF(H53="All Day","","Level:" )</f>
        <v/>
      </c>
      <c r="F54" s="227"/>
      <c r="G54" s="222"/>
      <c r="H54" s="219" t="str">
        <f>IF(H53="All Day","",IF(H53="Morning","Afternoon","Morning"))</f>
        <v/>
      </c>
      <c r="I54" s="220"/>
      <c r="J54" s="95"/>
      <c r="K54" s="88"/>
      <c r="L54" s="88"/>
      <c r="M54" s="88"/>
      <c r="N54" s="89"/>
      <c r="O54" s="90"/>
    </row>
    <row r="55" spans="1:15" ht="16.5" thickBot="1">
      <c r="A55" s="78">
        <f>A52+1</f>
        <v>32</v>
      </c>
      <c r="B55" s="104"/>
      <c r="C55" s="106"/>
      <c r="D55" s="91"/>
      <c r="E55" s="82"/>
      <c r="F55" s="83"/>
      <c r="G55" s="84"/>
      <c r="H55" s="85" t="str">
        <f t="shared" ref="H55:H62" ca="1" si="4">IF(INDIRECT("E"&amp;ROW())="","",IF(INDIRECT("G"&amp;ROW())="",INDIRECT("ListsDMT!L"&amp;($I$3-INDIRECT("E"&amp;ROW()))),HLOOKUP(INDIRECT("G"&amp;ROW()),GradeAgesDMT,($I$3-INDIRECT("E"&amp;ROW())),FALSE)))</f>
        <v/>
      </c>
      <c r="I55" s="102"/>
      <c r="J55" s="93"/>
      <c r="K55" s="88"/>
      <c r="L55" s="88"/>
      <c r="M55" s="88"/>
      <c r="N55" s="89"/>
      <c r="O55" s="90"/>
    </row>
    <row r="56" spans="1:15" ht="16.5" thickBot="1">
      <c r="A56" s="78">
        <f>A55+1</f>
        <v>33</v>
      </c>
      <c r="B56" s="104"/>
      <c r="C56" s="106"/>
      <c r="D56" s="91"/>
      <c r="E56" s="82"/>
      <c r="F56" s="83"/>
      <c r="G56" s="84"/>
      <c r="H56" s="85" t="str">
        <f t="shared" ca="1" si="4"/>
        <v/>
      </c>
      <c r="I56" s="102"/>
      <c r="J56" s="93"/>
      <c r="K56" s="88"/>
      <c r="L56" s="88"/>
      <c r="M56" s="88"/>
      <c r="N56" s="89"/>
      <c r="O56" s="90"/>
    </row>
    <row r="57" spans="1:15" ht="16.5" thickBot="1">
      <c r="A57" s="78">
        <f>A56+1</f>
        <v>34</v>
      </c>
      <c r="B57" s="104"/>
      <c r="C57" s="106"/>
      <c r="D57" s="91"/>
      <c r="E57" s="82"/>
      <c r="F57" s="83"/>
      <c r="G57" s="84"/>
      <c r="H57" s="85" t="str">
        <f t="shared" ca="1" si="4"/>
        <v/>
      </c>
      <c r="I57" s="102"/>
      <c r="J57" s="93"/>
      <c r="K57" s="88"/>
      <c r="L57" s="88"/>
      <c r="M57" s="88"/>
      <c r="N57" s="89"/>
      <c r="O57" s="90"/>
    </row>
    <row r="58" spans="1:15" ht="16.5" thickBot="1">
      <c r="A58" s="78">
        <f>A57+1</f>
        <v>35</v>
      </c>
      <c r="B58" s="104"/>
      <c r="C58" s="106"/>
      <c r="D58" s="91"/>
      <c r="E58" s="82"/>
      <c r="F58" s="83"/>
      <c r="G58" s="84"/>
      <c r="H58" s="85" t="str">
        <f t="shared" ca="1" si="4"/>
        <v/>
      </c>
      <c r="I58" s="102"/>
      <c r="J58" s="93"/>
      <c r="K58" s="88"/>
      <c r="L58" s="88"/>
      <c r="M58" s="88"/>
      <c r="N58" s="89"/>
      <c r="O58" s="90"/>
    </row>
    <row r="59" spans="1:15" ht="16.5" thickBot="1">
      <c r="A59" s="78">
        <f>A58+1</f>
        <v>36</v>
      </c>
      <c r="B59" s="104"/>
      <c r="C59" s="106"/>
      <c r="D59" s="91"/>
      <c r="E59" s="82"/>
      <c r="F59" s="83"/>
      <c r="G59" s="84"/>
      <c r="H59" s="85" t="str">
        <f t="shared" ca="1" si="4"/>
        <v/>
      </c>
      <c r="I59" s="102"/>
      <c r="J59" s="93"/>
      <c r="K59" s="88"/>
      <c r="L59" s="88"/>
      <c r="M59" s="88"/>
      <c r="N59" s="89"/>
      <c r="O59" s="90"/>
    </row>
    <row r="60" spans="1:15" ht="16.5" thickBot="1">
      <c r="A60" s="78">
        <f>A59+1</f>
        <v>37</v>
      </c>
      <c r="B60" s="104"/>
      <c r="C60" s="106"/>
      <c r="D60" s="91"/>
      <c r="E60" s="82"/>
      <c r="F60" s="83"/>
      <c r="G60" s="84"/>
      <c r="H60" s="85" t="str">
        <f t="shared" ca="1" si="4"/>
        <v/>
      </c>
      <c r="I60" s="102"/>
      <c r="J60" s="93"/>
      <c r="K60" s="88"/>
      <c r="L60" s="88"/>
      <c r="M60" s="88"/>
      <c r="N60" s="89"/>
      <c r="O60" s="90"/>
    </row>
    <row r="61" spans="1:15" ht="16.5" thickBot="1">
      <c r="A61" s="78">
        <f t="shared" si="3"/>
        <v>38</v>
      </c>
      <c r="B61" s="104"/>
      <c r="C61" s="106"/>
      <c r="D61" s="91"/>
      <c r="E61" s="82"/>
      <c r="F61" s="83"/>
      <c r="G61" s="84"/>
      <c r="H61" s="85" t="str">
        <f t="shared" ca="1" si="4"/>
        <v/>
      </c>
      <c r="I61" s="102"/>
      <c r="J61" s="93"/>
      <c r="K61" s="88"/>
      <c r="L61" s="88"/>
      <c r="M61" s="88"/>
      <c r="N61" s="89"/>
      <c r="O61" s="90"/>
    </row>
    <row r="62" spans="1:15" ht="16.5" thickBot="1">
      <c r="A62" s="78">
        <f t="shared" si="3"/>
        <v>39</v>
      </c>
      <c r="B62" s="104"/>
      <c r="C62" s="106"/>
      <c r="D62" s="91"/>
      <c r="E62" s="82"/>
      <c r="F62" s="83"/>
      <c r="G62" s="84"/>
      <c r="H62" s="85" t="str">
        <f t="shared" ca="1" si="4"/>
        <v/>
      </c>
      <c r="I62" s="102"/>
      <c r="J62" s="93"/>
      <c r="K62" s="88"/>
      <c r="L62" s="88"/>
      <c r="M62" s="88"/>
      <c r="N62" s="89"/>
      <c r="O62" s="90"/>
    </row>
    <row r="63" spans="1:15" ht="16.5" customHeight="1" thickBot="1">
      <c r="A63" s="225" t="s">
        <v>88</v>
      </c>
      <c r="B63" s="229"/>
      <c r="C63" s="265" t="s">
        <v>110</v>
      </c>
      <c r="D63" s="266"/>
      <c r="E63" s="92" t="s">
        <v>46</v>
      </c>
      <c r="F63" s="227"/>
      <c r="G63" s="222"/>
      <c r="H63" s="221" t="s">
        <v>28</v>
      </c>
      <c r="I63" s="222"/>
      <c r="J63" s="93"/>
      <c r="K63" s="88"/>
      <c r="L63" s="88"/>
      <c r="M63" s="88"/>
      <c r="N63" s="89"/>
      <c r="O63" s="90"/>
    </row>
    <row r="64" spans="1:15" ht="16.5" customHeight="1" thickBot="1">
      <c r="A64" s="217" t="str">
        <f>IF(H63="All Day","","2nd Official:" )</f>
        <v/>
      </c>
      <c r="B64" s="228"/>
      <c r="C64" s="223"/>
      <c r="D64" s="224"/>
      <c r="E64" s="92" t="str">
        <f>IF(H63="All Day","","Job:" )</f>
        <v/>
      </c>
      <c r="F64" s="227"/>
      <c r="G64" s="222"/>
      <c r="H64" s="219" t="str">
        <f>IF(H63="All Day","",IF(H63="Morning","Afternoon","Morning"))</f>
        <v/>
      </c>
      <c r="I64" s="220"/>
      <c r="J64" s="95"/>
      <c r="K64" s="88"/>
      <c r="L64" s="88"/>
      <c r="M64" s="88"/>
      <c r="N64" s="89"/>
      <c r="O64" s="90"/>
    </row>
    <row r="65" spans="1:15" ht="16.5" thickBot="1">
      <c r="A65" s="78">
        <f>A62+1</f>
        <v>40</v>
      </c>
      <c r="B65" s="104"/>
      <c r="C65" s="106"/>
      <c r="D65" s="91"/>
      <c r="E65" s="82"/>
      <c r="F65" s="83"/>
      <c r="G65" s="84"/>
      <c r="H65" s="85" t="str">
        <f t="shared" ref="H65:H74" ca="1" si="5">IF(INDIRECT("E"&amp;ROW())="","",IF(INDIRECT("G"&amp;ROW())="",INDIRECT("ListsDMT!L"&amp;($I$3-INDIRECT("E"&amp;ROW()))),HLOOKUP(INDIRECT("G"&amp;ROW()),GradeAgesDMT,($I$3-INDIRECT("E"&amp;ROW())),FALSE)))</f>
        <v/>
      </c>
      <c r="I65" s="102"/>
      <c r="J65" s="93"/>
      <c r="K65" s="88"/>
      <c r="L65" s="88"/>
      <c r="M65" s="88"/>
      <c r="N65" s="89"/>
      <c r="O65" s="90"/>
    </row>
    <row r="66" spans="1:15" ht="16.5" thickBot="1">
      <c r="A66" s="78">
        <f>A65+1</f>
        <v>41</v>
      </c>
      <c r="B66" s="104"/>
      <c r="C66" s="106"/>
      <c r="D66" s="91"/>
      <c r="E66" s="82"/>
      <c r="F66" s="83"/>
      <c r="G66" s="84"/>
      <c r="H66" s="85" t="str">
        <f t="shared" ca="1" si="5"/>
        <v/>
      </c>
      <c r="I66" s="102"/>
      <c r="J66" s="93"/>
      <c r="K66" s="88"/>
      <c r="L66" s="88"/>
      <c r="M66" s="88"/>
      <c r="N66" s="89"/>
      <c r="O66" s="90"/>
    </row>
    <row r="67" spans="1:15" ht="16.5" thickBot="1">
      <c r="A67" s="78">
        <f t="shared" ref="A67:A72" si="6">A66+1</f>
        <v>42</v>
      </c>
      <c r="B67" s="104"/>
      <c r="C67" s="106"/>
      <c r="D67" s="91"/>
      <c r="E67" s="82"/>
      <c r="F67" s="83"/>
      <c r="G67" s="84"/>
      <c r="H67" s="85" t="str">
        <f t="shared" ca="1" si="5"/>
        <v/>
      </c>
      <c r="I67" s="102"/>
      <c r="J67" s="93"/>
      <c r="K67" s="88"/>
      <c r="L67" s="88"/>
      <c r="M67" s="88"/>
      <c r="N67" s="89"/>
      <c r="O67" s="90"/>
    </row>
    <row r="68" spans="1:15" ht="16.5" thickBot="1">
      <c r="A68" s="78">
        <f t="shared" si="6"/>
        <v>43</v>
      </c>
      <c r="B68" s="104"/>
      <c r="C68" s="106"/>
      <c r="D68" s="91"/>
      <c r="E68" s="82"/>
      <c r="F68" s="83"/>
      <c r="G68" s="84"/>
      <c r="H68" s="85" t="str">
        <f t="shared" ca="1" si="5"/>
        <v/>
      </c>
      <c r="I68" s="102"/>
      <c r="J68" s="93"/>
      <c r="K68" s="88"/>
      <c r="L68" s="88"/>
      <c r="M68" s="88"/>
      <c r="N68" s="89"/>
      <c r="O68" s="90"/>
    </row>
    <row r="69" spans="1:15" ht="16.5" thickBot="1">
      <c r="A69" s="78">
        <f t="shared" si="6"/>
        <v>44</v>
      </c>
      <c r="B69" s="104"/>
      <c r="C69" s="106"/>
      <c r="D69" s="91"/>
      <c r="E69" s="82"/>
      <c r="F69" s="83"/>
      <c r="G69" s="84"/>
      <c r="H69" s="85" t="str">
        <f t="shared" ca="1" si="5"/>
        <v/>
      </c>
      <c r="I69" s="102"/>
      <c r="J69" s="93"/>
      <c r="K69" s="88"/>
      <c r="L69" s="88"/>
      <c r="M69" s="88"/>
      <c r="N69" s="89"/>
      <c r="O69" s="90"/>
    </row>
    <row r="70" spans="1:15" ht="16.5" thickBot="1">
      <c r="A70" s="78">
        <f t="shared" si="6"/>
        <v>45</v>
      </c>
      <c r="B70" s="104"/>
      <c r="C70" s="106"/>
      <c r="D70" s="91"/>
      <c r="E70" s="82"/>
      <c r="F70" s="83"/>
      <c r="G70" s="84"/>
      <c r="H70" s="85" t="str">
        <f t="shared" ca="1" si="5"/>
        <v/>
      </c>
      <c r="I70" s="102"/>
      <c r="J70" s="93"/>
      <c r="K70" s="88"/>
      <c r="L70" s="88"/>
      <c r="M70" s="88"/>
      <c r="N70" s="89"/>
      <c r="O70" s="90"/>
    </row>
    <row r="71" spans="1:15" ht="16.5" thickBot="1">
      <c r="A71" s="78">
        <f t="shared" si="6"/>
        <v>46</v>
      </c>
      <c r="B71" s="104"/>
      <c r="C71" s="106"/>
      <c r="D71" s="91"/>
      <c r="E71" s="82"/>
      <c r="F71" s="83"/>
      <c r="G71" s="84"/>
      <c r="H71" s="85" t="str">
        <f t="shared" ca="1" si="5"/>
        <v/>
      </c>
      <c r="I71" s="102"/>
      <c r="J71" s="93"/>
      <c r="K71" s="88"/>
      <c r="L71" s="88"/>
      <c r="M71" s="88"/>
      <c r="N71" s="89"/>
      <c r="O71" s="90"/>
    </row>
    <row r="72" spans="1:15" ht="16.5" thickBot="1">
      <c r="A72" s="78">
        <f t="shared" si="6"/>
        <v>47</v>
      </c>
      <c r="B72" s="104"/>
      <c r="C72" s="106"/>
      <c r="D72" s="91"/>
      <c r="E72" s="82"/>
      <c r="F72" s="83"/>
      <c r="G72" s="84"/>
      <c r="H72" s="85" t="str">
        <f t="shared" ca="1" si="5"/>
        <v/>
      </c>
      <c r="I72" s="102"/>
      <c r="J72" s="93"/>
      <c r="K72" s="88"/>
      <c r="L72" s="88"/>
      <c r="M72" s="88"/>
      <c r="N72" s="89"/>
      <c r="O72" s="90"/>
    </row>
    <row r="73" spans="1:15" ht="16.5" thickBot="1">
      <c r="A73" s="78">
        <f t="shared" si="3"/>
        <v>48</v>
      </c>
      <c r="B73" s="104"/>
      <c r="C73" s="106"/>
      <c r="D73" s="91"/>
      <c r="E73" s="82"/>
      <c r="F73" s="83"/>
      <c r="G73" s="84"/>
      <c r="H73" s="85" t="str">
        <f t="shared" ca="1" si="5"/>
        <v/>
      </c>
      <c r="I73" s="102"/>
      <c r="J73" s="93"/>
      <c r="K73" s="88"/>
      <c r="L73" s="88"/>
      <c r="M73" s="88"/>
      <c r="N73" s="89"/>
      <c r="O73" s="90"/>
    </row>
    <row r="74" spans="1:15" ht="16.5" thickBot="1">
      <c r="A74" s="78">
        <f t="shared" si="3"/>
        <v>49</v>
      </c>
      <c r="B74" s="104"/>
      <c r="C74" s="106"/>
      <c r="D74" s="91"/>
      <c r="E74" s="82"/>
      <c r="F74" s="83"/>
      <c r="G74" s="84"/>
      <c r="H74" s="85" t="str">
        <f t="shared" ca="1" si="5"/>
        <v/>
      </c>
      <c r="I74" s="102"/>
      <c r="J74" s="93"/>
      <c r="K74" s="88"/>
      <c r="L74" s="88"/>
      <c r="M74" s="88"/>
      <c r="N74" s="89"/>
      <c r="O74" s="90"/>
    </row>
    <row r="75" spans="1:15" ht="16.5" customHeight="1" thickBot="1">
      <c r="A75" s="225" t="s">
        <v>87</v>
      </c>
      <c r="B75" s="226"/>
      <c r="C75" s="265" t="s">
        <v>111</v>
      </c>
      <c r="D75" s="266"/>
      <c r="E75" s="92" t="s">
        <v>47</v>
      </c>
      <c r="F75" s="227"/>
      <c r="G75" s="222"/>
      <c r="H75" s="215" t="s">
        <v>28</v>
      </c>
      <c r="I75" s="216"/>
      <c r="J75" s="93"/>
      <c r="K75" s="88"/>
      <c r="L75" s="88"/>
      <c r="M75" s="88"/>
      <c r="N75" s="110" t="s">
        <v>112</v>
      </c>
      <c r="O75" s="90"/>
    </row>
    <row r="76" spans="1:15" ht="16.5" customHeight="1" thickBot="1">
      <c r="A76" s="217" t="str">
        <f>IF(H75="All Day","","2nd Judge:" )</f>
        <v/>
      </c>
      <c r="B76" s="218"/>
      <c r="C76" s="223"/>
      <c r="D76" s="224"/>
      <c r="E76" s="92" t="str">
        <f>IF(H75="All Day","","Level:" )</f>
        <v/>
      </c>
      <c r="F76" s="227"/>
      <c r="G76" s="222"/>
      <c r="H76" s="219" t="str">
        <f>IF(H75="All Day","",IF(H75="Morning","Afternoon","Morning"))</f>
        <v/>
      </c>
      <c r="I76" s="220"/>
      <c r="J76" s="95"/>
      <c r="K76" s="88"/>
      <c r="L76" s="88"/>
      <c r="M76" s="88"/>
      <c r="N76" s="89"/>
      <c r="O76" s="90"/>
    </row>
    <row r="77" spans="1:15" ht="16.5" thickBot="1">
      <c r="A77" s="78">
        <f>A74+1</f>
        <v>50</v>
      </c>
      <c r="B77" s="104"/>
      <c r="C77" s="106"/>
      <c r="D77" s="91"/>
      <c r="E77" s="82"/>
      <c r="F77" s="83"/>
      <c r="G77" s="84"/>
      <c r="H77" s="85" t="str">
        <f t="shared" ref="H77:H117" ca="1" si="7">IF(INDIRECT("E"&amp;ROW())="","",IF(INDIRECT("G"&amp;ROW())="",INDIRECT("ListsDMT!L"&amp;($I$3-INDIRECT("E"&amp;ROW()))),HLOOKUP(INDIRECT("G"&amp;ROW()),GradeAgesDMT,($I$3-INDIRECT("E"&amp;ROW())),FALSE)))</f>
        <v/>
      </c>
      <c r="I77" s="102"/>
      <c r="J77" s="93"/>
      <c r="K77" s="88"/>
      <c r="L77" s="88"/>
      <c r="M77" s="88"/>
      <c r="N77" s="89"/>
      <c r="O77" s="90"/>
    </row>
    <row r="78" spans="1:15" ht="16.5" thickBot="1">
      <c r="A78" s="78">
        <f>A77+1</f>
        <v>51</v>
      </c>
      <c r="B78" s="104"/>
      <c r="C78" s="106"/>
      <c r="D78" s="91"/>
      <c r="E78" s="82"/>
      <c r="F78" s="83"/>
      <c r="G78" s="84"/>
      <c r="H78" s="85" t="str">
        <f t="shared" ca="1" si="7"/>
        <v/>
      </c>
      <c r="I78" s="102"/>
      <c r="J78" s="93"/>
      <c r="K78" s="88"/>
      <c r="L78" s="88"/>
      <c r="M78" s="88"/>
      <c r="N78" s="89"/>
      <c r="O78" s="90"/>
    </row>
    <row r="79" spans="1:15" ht="16.5" thickBot="1">
      <c r="A79" s="78">
        <f t="shared" ref="A79:A87" si="8">A78+1</f>
        <v>52</v>
      </c>
      <c r="B79" s="104"/>
      <c r="C79" s="106"/>
      <c r="D79" s="91"/>
      <c r="E79" s="82"/>
      <c r="F79" s="83"/>
      <c r="G79" s="84"/>
      <c r="H79" s="85" t="str">
        <f t="shared" ca="1" si="7"/>
        <v/>
      </c>
      <c r="I79" s="102"/>
      <c r="J79" s="93"/>
      <c r="K79" s="88"/>
      <c r="L79" s="88"/>
      <c r="M79" s="88"/>
      <c r="N79" s="89"/>
      <c r="O79" s="90"/>
    </row>
    <row r="80" spans="1:15" ht="16.5" thickBot="1">
      <c r="A80" s="78">
        <f t="shared" si="8"/>
        <v>53</v>
      </c>
      <c r="B80" s="104"/>
      <c r="C80" s="106"/>
      <c r="D80" s="91"/>
      <c r="E80" s="82"/>
      <c r="F80" s="83"/>
      <c r="G80" s="84"/>
      <c r="H80" s="85" t="str">
        <f t="shared" ca="1" si="7"/>
        <v/>
      </c>
      <c r="I80" s="102"/>
      <c r="J80" s="93"/>
      <c r="K80" s="88"/>
      <c r="L80" s="88"/>
      <c r="M80" s="88"/>
      <c r="N80" s="89"/>
      <c r="O80" s="90"/>
    </row>
    <row r="81" spans="1:15" ht="16.5" thickBot="1">
      <c r="A81" s="78">
        <f t="shared" si="8"/>
        <v>54</v>
      </c>
      <c r="B81" s="104"/>
      <c r="C81" s="106"/>
      <c r="D81" s="91"/>
      <c r="E81" s="82"/>
      <c r="F81" s="83"/>
      <c r="G81" s="84"/>
      <c r="H81" s="85" t="str">
        <f t="shared" ca="1" si="7"/>
        <v/>
      </c>
      <c r="I81" s="102"/>
      <c r="J81" s="93"/>
      <c r="K81" s="88"/>
      <c r="L81" s="88"/>
      <c r="M81" s="88"/>
      <c r="N81" s="89"/>
      <c r="O81" s="90"/>
    </row>
    <row r="82" spans="1:15" ht="16.5" thickBot="1">
      <c r="A82" s="78">
        <f t="shared" si="8"/>
        <v>55</v>
      </c>
      <c r="B82" s="104"/>
      <c r="C82" s="106"/>
      <c r="D82" s="91"/>
      <c r="E82" s="82"/>
      <c r="F82" s="83"/>
      <c r="G82" s="84"/>
      <c r="H82" s="85" t="str">
        <f t="shared" ca="1" si="7"/>
        <v/>
      </c>
      <c r="I82" s="102"/>
      <c r="J82" s="93"/>
      <c r="K82" s="88"/>
      <c r="L82" s="88"/>
      <c r="M82" s="88"/>
      <c r="N82" s="89"/>
      <c r="O82" s="90"/>
    </row>
    <row r="83" spans="1:15" ht="16.5" thickBot="1">
      <c r="A83" s="78">
        <f t="shared" si="8"/>
        <v>56</v>
      </c>
      <c r="B83" s="104"/>
      <c r="C83" s="106"/>
      <c r="D83" s="91"/>
      <c r="E83" s="82"/>
      <c r="F83" s="83"/>
      <c r="G83" s="84"/>
      <c r="H83" s="85" t="str">
        <f t="shared" ca="1" si="7"/>
        <v/>
      </c>
      <c r="I83" s="102"/>
      <c r="J83" s="93"/>
      <c r="K83" s="88"/>
      <c r="L83" s="88"/>
      <c r="M83" s="88"/>
      <c r="N83" s="89"/>
      <c r="O83" s="90"/>
    </row>
    <row r="84" spans="1:15" ht="16.5" thickBot="1">
      <c r="A84" s="78">
        <f t="shared" si="8"/>
        <v>57</v>
      </c>
      <c r="B84" s="104"/>
      <c r="C84" s="106"/>
      <c r="D84" s="91"/>
      <c r="E84" s="82"/>
      <c r="F84" s="83"/>
      <c r="G84" s="84"/>
      <c r="H84" s="85" t="str">
        <f t="shared" ca="1" si="7"/>
        <v/>
      </c>
      <c r="I84" s="102"/>
      <c r="J84" s="93"/>
      <c r="K84" s="88"/>
      <c r="L84" s="88"/>
      <c r="M84" s="88"/>
      <c r="N84" s="89"/>
      <c r="O84" s="90"/>
    </row>
    <row r="85" spans="1:15" ht="16.5" thickBot="1">
      <c r="A85" s="78">
        <f t="shared" si="8"/>
        <v>58</v>
      </c>
      <c r="B85" s="104"/>
      <c r="C85" s="106"/>
      <c r="D85" s="91"/>
      <c r="E85" s="82"/>
      <c r="F85" s="83"/>
      <c r="G85" s="84"/>
      <c r="H85" s="85" t="str">
        <f t="shared" ca="1" si="7"/>
        <v/>
      </c>
      <c r="I85" s="102"/>
      <c r="J85" s="93"/>
      <c r="K85" s="88"/>
      <c r="L85" s="88"/>
      <c r="M85" s="88"/>
      <c r="N85" s="89"/>
      <c r="O85" s="90"/>
    </row>
    <row r="86" spans="1:15" ht="16.5" thickBot="1">
      <c r="A86" s="78">
        <f t="shared" si="8"/>
        <v>59</v>
      </c>
      <c r="B86" s="104"/>
      <c r="C86" s="106"/>
      <c r="D86" s="91"/>
      <c r="E86" s="82"/>
      <c r="F86" s="83"/>
      <c r="G86" s="84"/>
      <c r="H86" s="85" t="str">
        <f t="shared" ca="1" si="7"/>
        <v/>
      </c>
      <c r="I86" s="102"/>
      <c r="J86" s="93"/>
      <c r="K86" s="88"/>
      <c r="L86" s="88"/>
      <c r="M86" s="88"/>
      <c r="N86" s="89"/>
      <c r="O86" s="90"/>
    </row>
    <row r="87" spans="1:15" ht="16.5" thickBot="1">
      <c r="A87" s="78">
        <f t="shared" si="8"/>
        <v>60</v>
      </c>
      <c r="B87" s="104"/>
      <c r="C87" s="106"/>
      <c r="D87" s="91"/>
      <c r="E87" s="82"/>
      <c r="F87" s="83"/>
      <c r="G87" s="84"/>
      <c r="H87" s="85" t="str">
        <f t="shared" ca="1" si="7"/>
        <v/>
      </c>
      <c r="I87" s="102"/>
      <c r="J87" s="93"/>
      <c r="K87" s="88"/>
      <c r="L87" s="88"/>
      <c r="M87" s="88"/>
      <c r="N87" s="89"/>
      <c r="O87" s="90"/>
    </row>
    <row r="88" spans="1:15" ht="16.5" thickBot="1">
      <c r="A88" s="78">
        <f t="shared" si="3"/>
        <v>61</v>
      </c>
      <c r="B88" s="104"/>
      <c r="C88" s="106"/>
      <c r="D88" s="91"/>
      <c r="E88" s="82"/>
      <c r="F88" s="83"/>
      <c r="G88" s="84"/>
      <c r="H88" s="85" t="str">
        <f t="shared" ca="1" si="7"/>
        <v/>
      </c>
      <c r="I88" s="102"/>
      <c r="J88" s="93"/>
      <c r="K88" s="88"/>
      <c r="L88" s="88"/>
      <c r="M88" s="88"/>
      <c r="N88" s="89"/>
      <c r="O88" s="90"/>
    </row>
    <row r="89" spans="1:15" ht="16.5" thickBot="1">
      <c r="A89" s="78">
        <f t="shared" si="3"/>
        <v>62</v>
      </c>
      <c r="B89" s="104"/>
      <c r="C89" s="106"/>
      <c r="D89" s="91"/>
      <c r="E89" s="82"/>
      <c r="F89" s="83"/>
      <c r="G89" s="84"/>
      <c r="H89" s="85" t="str">
        <f t="shared" ca="1" si="7"/>
        <v/>
      </c>
      <c r="I89" s="102"/>
      <c r="J89" s="93"/>
      <c r="K89" s="88"/>
      <c r="L89" s="88"/>
      <c r="M89" s="88"/>
      <c r="N89" s="89"/>
      <c r="O89" s="90"/>
    </row>
    <row r="90" spans="1:15" ht="16.5" thickBot="1">
      <c r="A90" s="78">
        <f t="shared" si="3"/>
        <v>63</v>
      </c>
      <c r="B90" s="104"/>
      <c r="C90" s="106"/>
      <c r="D90" s="91"/>
      <c r="E90" s="82"/>
      <c r="F90" s="83"/>
      <c r="G90" s="84"/>
      <c r="H90" s="85" t="str">
        <f t="shared" ca="1" si="7"/>
        <v/>
      </c>
      <c r="I90" s="102"/>
      <c r="J90" s="93"/>
      <c r="K90" s="88"/>
      <c r="L90" s="88"/>
      <c r="M90" s="88"/>
      <c r="N90" s="89"/>
      <c r="O90" s="90"/>
    </row>
    <row r="91" spans="1:15" ht="16.5" thickBot="1">
      <c r="A91" s="78">
        <f t="shared" si="3"/>
        <v>64</v>
      </c>
      <c r="B91" s="104"/>
      <c r="C91" s="106"/>
      <c r="D91" s="91"/>
      <c r="E91" s="82"/>
      <c r="F91" s="83"/>
      <c r="G91" s="84"/>
      <c r="H91" s="85" t="str">
        <f t="shared" ca="1" si="7"/>
        <v/>
      </c>
      <c r="I91" s="102"/>
      <c r="J91" s="93"/>
      <c r="K91" s="88"/>
      <c r="L91" s="88"/>
      <c r="M91" s="88"/>
      <c r="N91" s="89"/>
      <c r="O91" s="90"/>
    </row>
    <row r="92" spans="1:15" ht="16.5" thickBot="1">
      <c r="A92" s="78">
        <f t="shared" si="3"/>
        <v>65</v>
      </c>
      <c r="B92" s="104"/>
      <c r="C92" s="106"/>
      <c r="D92" s="91"/>
      <c r="E92" s="82"/>
      <c r="F92" s="83"/>
      <c r="G92" s="84"/>
      <c r="H92" s="85" t="str">
        <f t="shared" ca="1" si="7"/>
        <v/>
      </c>
      <c r="I92" s="102"/>
      <c r="J92" s="93"/>
      <c r="K92" s="88"/>
      <c r="L92" s="88"/>
      <c r="M92" s="88"/>
      <c r="N92" s="89"/>
      <c r="O92" s="90"/>
    </row>
    <row r="93" spans="1:15" ht="16.5" thickBot="1">
      <c r="A93" s="78">
        <f t="shared" si="3"/>
        <v>66</v>
      </c>
      <c r="B93" s="104"/>
      <c r="C93" s="106"/>
      <c r="D93" s="91"/>
      <c r="E93" s="82"/>
      <c r="F93" s="83"/>
      <c r="G93" s="84"/>
      <c r="H93" s="85" t="str">
        <f t="shared" ca="1" si="7"/>
        <v/>
      </c>
      <c r="I93" s="102"/>
      <c r="J93" s="93"/>
      <c r="K93" s="88"/>
      <c r="L93" s="88"/>
      <c r="M93" s="88"/>
      <c r="N93" s="89"/>
      <c r="O93" s="90"/>
    </row>
    <row r="94" spans="1:15" ht="16.5" thickBot="1">
      <c r="A94" s="78">
        <f t="shared" si="3"/>
        <v>67</v>
      </c>
      <c r="B94" s="104"/>
      <c r="C94" s="106"/>
      <c r="D94" s="91"/>
      <c r="E94" s="82"/>
      <c r="F94" s="83"/>
      <c r="G94" s="84"/>
      <c r="H94" s="85" t="str">
        <f t="shared" ca="1" si="7"/>
        <v/>
      </c>
      <c r="I94" s="102"/>
      <c r="J94" s="93"/>
      <c r="K94" s="88"/>
      <c r="L94" s="88"/>
      <c r="M94" s="88"/>
      <c r="N94" s="89"/>
      <c r="O94" s="90"/>
    </row>
    <row r="95" spans="1:15" ht="16.5" thickBot="1">
      <c r="A95" s="78">
        <f t="shared" si="3"/>
        <v>68</v>
      </c>
      <c r="B95" s="104"/>
      <c r="C95" s="106"/>
      <c r="D95" s="91"/>
      <c r="E95" s="82"/>
      <c r="F95" s="83"/>
      <c r="G95" s="84"/>
      <c r="H95" s="85" t="str">
        <f t="shared" ca="1" si="7"/>
        <v/>
      </c>
      <c r="I95" s="102"/>
      <c r="J95" s="93"/>
      <c r="K95" s="88"/>
      <c r="L95" s="88"/>
      <c r="M95" s="88"/>
      <c r="N95" s="89"/>
      <c r="O95" s="90"/>
    </row>
    <row r="96" spans="1:15" ht="16.5" thickBot="1">
      <c r="A96" s="78">
        <f t="shared" si="3"/>
        <v>69</v>
      </c>
      <c r="B96" s="104"/>
      <c r="C96" s="106"/>
      <c r="D96" s="91"/>
      <c r="E96" s="82"/>
      <c r="F96" s="83"/>
      <c r="G96" s="84"/>
      <c r="H96" s="85" t="str">
        <f t="shared" ca="1" si="7"/>
        <v/>
      </c>
      <c r="I96" s="102"/>
      <c r="J96" s="93"/>
      <c r="K96" s="88"/>
      <c r="L96" s="88"/>
      <c r="M96" s="88"/>
      <c r="N96" s="89"/>
      <c r="O96" s="90"/>
    </row>
    <row r="97" spans="1:15" ht="16.5" thickBot="1">
      <c r="A97" s="78">
        <f t="shared" si="3"/>
        <v>70</v>
      </c>
      <c r="B97" s="104"/>
      <c r="C97" s="106"/>
      <c r="D97" s="91"/>
      <c r="E97" s="82"/>
      <c r="F97" s="83"/>
      <c r="G97" s="84"/>
      <c r="H97" s="85" t="str">
        <f t="shared" ca="1" si="7"/>
        <v/>
      </c>
      <c r="I97" s="102"/>
      <c r="J97" s="93"/>
      <c r="K97" s="88"/>
      <c r="L97" s="88"/>
      <c r="M97" s="88"/>
      <c r="N97" s="89"/>
      <c r="O97" s="90"/>
    </row>
    <row r="98" spans="1:15" ht="16.5" thickBot="1">
      <c r="A98" s="78">
        <f t="shared" si="3"/>
        <v>71</v>
      </c>
      <c r="B98" s="104"/>
      <c r="C98" s="106"/>
      <c r="D98" s="91"/>
      <c r="E98" s="82"/>
      <c r="F98" s="83"/>
      <c r="G98" s="84"/>
      <c r="H98" s="85" t="str">
        <f t="shared" ca="1" si="7"/>
        <v/>
      </c>
      <c r="I98" s="102"/>
      <c r="J98" s="93"/>
      <c r="K98" s="88"/>
      <c r="L98" s="88"/>
      <c r="M98" s="88"/>
      <c r="N98" s="89"/>
      <c r="O98" s="90"/>
    </row>
    <row r="99" spans="1:15" ht="16.5" thickBot="1">
      <c r="A99" s="78">
        <f t="shared" si="3"/>
        <v>72</v>
      </c>
      <c r="B99" s="104"/>
      <c r="C99" s="106"/>
      <c r="D99" s="91"/>
      <c r="E99" s="82"/>
      <c r="F99" s="83"/>
      <c r="G99" s="84"/>
      <c r="H99" s="85" t="str">
        <f t="shared" ca="1" si="7"/>
        <v/>
      </c>
      <c r="I99" s="102"/>
      <c r="J99" s="93"/>
      <c r="K99" s="88"/>
      <c r="L99" s="88"/>
      <c r="M99" s="88"/>
      <c r="N99" s="89"/>
      <c r="O99" s="90"/>
    </row>
    <row r="100" spans="1:15" ht="16.5" thickBot="1">
      <c r="A100" s="78">
        <f t="shared" si="3"/>
        <v>73</v>
      </c>
      <c r="B100" s="104"/>
      <c r="C100" s="106"/>
      <c r="D100" s="91"/>
      <c r="E100" s="82"/>
      <c r="F100" s="83"/>
      <c r="G100" s="84"/>
      <c r="H100" s="85" t="str">
        <f t="shared" ca="1" si="7"/>
        <v/>
      </c>
      <c r="I100" s="102"/>
      <c r="J100" s="93"/>
      <c r="K100" s="88"/>
      <c r="L100" s="88"/>
      <c r="M100" s="88"/>
      <c r="N100" s="89"/>
      <c r="O100" s="90"/>
    </row>
    <row r="101" spans="1:15" ht="16.5" thickBot="1">
      <c r="A101" s="78">
        <f t="shared" si="3"/>
        <v>74</v>
      </c>
      <c r="B101" s="104"/>
      <c r="C101" s="106"/>
      <c r="D101" s="91"/>
      <c r="E101" s="82"/>
      <c r="F101" s="83"/>
      <c r="G101" s="84"/>
      <c r="H101" s="85" t="str">
        <f t="shared" ca="1" si="7"/>
        <v/>
      </c>
      <c r="I101" s="102"/>
      <c r="J101" s="93"/>
      <c r="K101" s="88"/>
      <c r="L101" s="88"/>
      <c r="M101" s="88"/>
      <c r="N101" s="89"/>
      <c r="O101" s="90"/>
    </row>
    <row r="102" spans="1:15" ht="16.5" thickBot="1">
      <c r="A102" s="78">
        <f t="shared" si="3"/>
        <v>75</v>
      </c>
      <c r="B102" s="104"/>
      <c r="C102" s="106"/>
      <c r="D102" s="91"/>
      <c r="E102" s="82"/>
      <c r="F102" s="83"/>
      <c r="G102" s="84"/>
      <c r="H102" s="85" t="str">
        <f t="shared" ca="1" si="7"/>
        <v/>
      </c>
      <c r="I102" s="102"/>
      <c r="J102" s="93"/>
      <c r="K102" s="88"/>
      <c r="L102" s="88"/>
      <c r="M102" s="88"/>
      <c r="N102" s="89"/>
      <c r="O102" s="90"/>
    </row>
    <row r="103" spans="1:15" ht="16.5" thickBot="1">
      <c r="A103" s="78">
        <f t="shared" si="3"/>
        <v>76</v>
      </c>
      <c r="B103" s="104"/>
      <c r="C103" s="106"/>
      <c r="D103" s="91"/>
      <c r="E103" s="82"/>
      <c r="F103" s="83"/>
      <c r="G103" s="84"/>
      <c r="H103" s="85" t="str">
        <f t="shared" ca="1" si="7"/>
        <v/>
      </c>
      <c r="I103" s="102"/>
      <c r="J103" s="93"/>
      <c r="K103" s="88"/>
      <c r="L103" s="88"/>
      <c r="M103" s="88"/>
      <c r="N103" s="89"/>
      <c r="O103" s="90"/>
    </row>
    <row r="104" spans="1:15" ht="16.5" thickBot="1">
      <c r="A104" s="78">
        <f t="shared" si="3"/>
        <v>77</v>
      </c>
      <c r="B104" s="104"/>
      <c r="C104" s="106"/>
      <c r="D104" s="91"/>
      <c r="E104" s="82"/>
      <c r="F104" s="83"/>
      <c r="G104" s="84"/>
      <c r="H104" s="85" t="str">
        <f t="shared" ca="1" si="7"/>
        <v/>
      </c>
      <c r="I104" s="102"/>
      <c r="J104" s="93"/>
      <c r="K104" s="88"/>
      <c r="L104" s="88"/>
      <c r="M104" s="88"/>
      <c r="N104" s="89"/>
      <c r="O104" s="90"/>
    </row>
    <row r="105" spans="1:15" ht="16.5" thickBot="1">
      <c r="A105" s="78">
        <f t="shared" si="3"/>
        <v>78</v>
      </c>
      <c r="B105" s="104"/>
      <c r="C105" s="106"/>
      <c r="D105" s="91"/>
      <c r="E105" s="82"/>
      <c r="F105" s="83"/>
      <c r="G105" s="84"/>
      <c r="H105" s="85" t="str">
        <f t="shared" ca="1" si="7"/>
        <v/>
      </c>
      <c r="I105" s="102"/>
      <c r="J105" s="93"/>
      <c r="K105" s="88"/>
      <c r="L105" s="88"/>
      <c r="M105" s="88"/>
      <c r="N105" s="89"/>
      <c r="O105" s="90"/>
    </row>
    <row r="106" spans="1:15" ht="16.5" thickBot="1">
      <c r="A106" s="78">
        <f t="shared" si="3"/>
        <v>79</v>
      </c>
      <c r="B106" s="104"/>
      <c r="C106" s="106"/>
      <c r="D106" s="91"/>
      <c r="E106" s="82"/>
      <c r="F106" s="83"/>
      <c r="G106" s="84"/>
      <c r="H106" s="85" t="str">
        <f t="shared" ca="1" si="7"/>
        <v/>
      </c>
      <c r="I106" s="102"/>
      <c r="J106" s="93"/>
      <c r="K106" s="88"/>
      <c r="L106" s="88"/>
      <c r="M106" s="88"/>
      <c r="N106" s="89"/>
      <c r="O106" s="90"/>
    </row>
    <row r="107" spans="1:15" ht="16.5" thickBot="1">
      <c r="A107" s="78">
        <f t="shared" si="3"/>
        <v>80</v>
      </c>
      <c r="B107" s="104"/>
      <c r="C107" s="106"/>
      <c r="D107" s="91"/>
      <c r="E107" s="82"/>
      <c r="F107" s="83"/>
      <c r="G107" s="84"/>
      <c r="H107" s="85" t="str">
        <f t="shared" ca="1" si="7"/>
        <v/>
      </c>
      <c r="I107" s="102"/>
      <c r="J107" s="93"/>
      <c r="K107" s="88"/>
      <c r="L107" s="88"/>
      <c r="M107" s="88"/>
      <c r="N107" s="89"/>
      <c r="O107" s="90"/>
    </row>
    <row r="108" spans="1:15" ht="16.5" thickBot="1">
      <c r="A108" s="78">
        <f t="shared" si="3"/>
        <v>81</v>
      </c>
      <c r="B108" s="104"/>
      <c r="C108" s="106"/>
      <c r="D108" s="91"/>
      <c r="E108" s="82"/>
      <c r="F108" s="83"/>
      <c r="G108" s="84"/>
      <c r="H108" s="85" t="str">
        <f t="shared" ca="1" si="7"/>
        <v/>
      </c>
      <c r="I108" s="102"/>
      <c r="J108" s="93"/>
      <c r="K108" s="88"/>
      <c r="L108" s="88"/>
      <c r="M108" s="88"/>
      <c r="N108" s="89"/>
      <c r="O108" s="90"/>
    </row>
    <row r="109" spans="1:15" ht="16.5" thickBot="1">
      <c r="A109" s="78">
        <f t="shared" si="3"/>
        <v>82</v>
      </c>
      <c r="B109" s="104"/>
      <c r="C109" s="106"/>
      <c r="D109" s="91"/>
      <c r="E109" s="82"/>
      <c r="F109" s="83"/>
      <c r="G109" s="84"/>
      <c r="H109" s="85" t="str">
        <f t="shared" ca="1" si="7"/>
        <v/>
      </c>
      <c r="I109" s="102"/>
      <c r="J109" s="93"/>
      <c r="K109" s="88"/>
      <c r="L109" s="88"/>
      <c r="M109" s="88"/>
      <c r="N109" s="89"/>
      <c r="O109" s="90"/>
    </row>
    <row r="110" spans="1:15" ht="16.5" thickBot="1">
      <c r="A110" s="78">
        <f t="shared" si="3"/>
        <v>83</v>
      </c>
      <c r="B110" s="104"/>
      <c r="C110" s="106"/>
      <c r="D110" s="91"/>
      <c r="E110" s="82"/>
      <c r="F110" s="83"/>
      <c r="G110" s="84"/>
      <c r="H110" s="85" t="str">
        <f t="shared" ca="1" si="7"/>
        <v/>
      </c>
      <c r="I110" s="102"/>
      <c r="J110" s="93"/>
      <c r="K110" s="88"/>
      <c r="L110" s="88"/>
      <c r="M110" s="88"/>
      <c r="N110" s="89"/>
      <c r="O110" s="90"/>
    </row>
    <row r="111" spans="1:15" ht="16.5" thickBot="1">
      <c r="A111" s="78">
        <f t="shared" si="3"/>
        <v>84</v>
      </c>
      <c r="B111" s="104"/>
      <c r="C111" s="106"/>
      <c r="D111" s="91"/>
      <c r="E111" s="82"/>
      <c r="F111" s="83"/>
      <c r="G111" s="84"/>
      <c r="H111" s="85" t="str">
        <f t="shared" ca="1" si="7"/>
        <v/>
      </c>
      <c r="I111" s="102"/>
      <c r="J111" s="93"/>
      <c r="K111" s="88"/>
      <c r="L111" s="88"/>
      <c r="M111" s="88"/>
      <c r="N111" s="89"/>
      <c r="O111" s="90"/>
    </row>
    <row r="112" spans="1:15" ht="16.5" thickBot="1">
      <c r="A112" s="78">
        <f t="shared" si="3"/>
        <v>85</v>
      </c>
      <c r="B112" s="104"/>
      <c r="C112" s="106"/>
      <c r="D112" s="91"/>
      <c r="E112" s="82"/>
      <c r="F112" s="83"/>
      <c r="G112" s="84"/>
      <c r="H112" s="85" t="str">
        <f t="shared" ca="1" si="7"/>
        <v/>
      </c>
      <c r="I112" s="102"/>
      <c r="J112" s="93"/>
      <c r="K112" s="88"/>
      <c r="L112" s="88"/>
      <c r="M112" s="88"/>
      <c r="N112" s="89"/>
      <c r="O112" s="90"/>
    </row>
    <row r="113" spans="1:15" ht="16.5" thickBot="1">
      <c r="A113" s="78">
        <f t="shared" si="3"/>
        <v>86</v>
      </c>
      <c r="B113" s="104"/>
      <c r="C113" s="106"/>
      <c r="D113" s="91"/>
      <c r="E113" s="82"/>
      <c r="F113" s="83"/>
      <c r="G113" s="84"/>
      <c r="H113" s="85" t="str">
        <f t="shared" ca="1" si="7"/>
        <v/>
      </c>
      <c r="I113" s="102"/>
      <c r="J113" s="93"/>
      <c r="K113" s="88"/>
      <c r="L113" s="88"/>
      <c r="M113" s="88"/>
      <c r="N113" s="89"/>
      <c r="O113" s="90"/>
    </row>
    <row r="114" spans="1:15" ht="16.5" thickBot="1">
      <c r="A114" s="78">
        <f t="shared" si="3"/>
        <v>87</v>
      </c>
      <c r="B114" s="104"/>
      <c r="C114" s="106"/>
      <c r="D114" s="91"/>
      <c r="E114" s="82"/>
      <c r="F114" s="83"/>
      <c r="G114" s="84"/>
      <c r="H114" s="85" t="str">
        <f t="shared" ca="1" si="7"/>
        <v/>
      </c>
      <c r="I114" s="102"/>
      <c r="J114" s="93"/>
      <c r="K114" s="88"/>
      <c r="L114" s="88"/>
      <c r="M114" s="88"/>
      <c r="N114" s="89"/>
      <c r="O114" s="90"/>
    </row>
    <row r="115" spans="1:15" ht="16.5" thickBot="1">
      <c r="A115" s="78">
        <f t="shared" si="3"/>
        <v>88</v>
      </c>
      <c r="B115" s="104"/>
      <c r="C115" s="106"/>
      <c r="D115" s="91"/>
      <c r="E115" s="82"/>
      <c r="F115" s="83"/>
      <c r="G115" s="84"/>
      <c r="H115" s="85" t="str">
        <f t="shared" ca="1" si="7"/>
        <v/>
      </c>
      <c r="I115" s="102"/>
      <c r="J115" s="93"/>
      <c r="K115" s="88"/>
      <c r="L115" s="88"/>
      <c r="M115" s="88"/>
      <c r="N115" s="89"/>
      <c r="O115" s="90"/>
    </row>
    <row r="116" spans="1:15" ht="16.5" thickBot="1">
      <c r="A116" s="78">
        <f>A115+1</f>
        <v>89</v>
      </c>
      <c r="B116" s="104"/>
      <c r="C116" s="106"/>
      <c r="D116" s="91"/>
      <c r="E116" s="82"/>
      <c r="F116" s="83"/>
      <c r="G116" s="84"/>
      <c r="H116" s="85" t="str">
        <f t="shared" ca="1" si="7"/>
        <v/>
      </c>
      <c r="I116" s="102"/>
      <c r="J116" s="93"/>
      <c r="K116" s="88"/>
      <c r="L116" s="88"/>
      <c r="M116" s="88"/>
      <c r="N116" s="89"/>
      <c r="O116" s="90"/>
    </row>
    <row r="117" spans="1:15" ht="16.5" thickBot="1">
      <c r="A117" s="78">
        <f>A116+1</f>
        <v>90</v>
      </c>
      <c r="B117" s="104"/>
      <c r="C117" s="106"/>
      <c r="D117" s="91"/>
      <c r="E117" s="82"/>
      <c r="F117" s="83"/>
      <c r="G117" s="84"/>
      <c r="H117" s="85" t="str">
        <f t="shared" ca="1" si="7"/>
        <v/>
      </c>
      <c r="I117" s="102"/>
      <c r="J117" s="93"/>
      <c r="K117" s="88"/>
      <c r="L117" s="88"/>
      <c r="M117" s="88"/>
      <c r="N117" s="89"/>
      <c r="O117" s="90"/>
    </row>
  </sheetData>
  <sheetProtection algorithmName="SHA-512" hashValue="9E7YhenBZ9qlVVTd6C/H5AR87ivZNhqleWXgnzedSclGlP4l7N0GxzgSpzL2d44wo251fnic9q5jhSQMH+hhog==" saltValue="o9jASGITfwxGiHsq1QQGYA==" spinCount="100000" sheet="1" objects="1" scenarios="1" formatCells="0" selectLockedCells="1"/>
  <mergeCells count="89">
    <mergeCell ref="H1:I1"/>
    <mergeCell ref="A2:I2"/>
    <mergeCell ref="C3:H3"/>
    <mergeCell ref="A4:B4"/>
    <mergeCell ref="C4:D4"/>
    <mergeCell ref="E4:F4"/>
    <mergeCell ref="G4:I4"/>
    <mergeCell ref="A5:B5"/>
    <mergeCell ref="C5:D5"/>
    <mergeCell ref="E5:F5"/>
    <mergeCell ref="G5:I5"/>
    <mergeCell ref="A6:B6"/>
    <mergeCell ref="C6:D6"/>
    <mergeCell ref="E6:F6"/>
    <mergeCell ref="G6:I6"/>
    <mergeCell ref="A7:B8"/>
    <mergeCell ref="C7:D8"/>
    <mergeCell ref="E7:F7"/>
    <mergeCell ref="G7:I7"/>
    <mergeCell ref="E8:F8"/>
    <mergeCell ref="G8:I8"/>
    <mergeCell ref="A9:B9"/>
    <mergeCell ref="C9:D9"/>
    <mergeCell ref="E9:F9"/>
    <mergeCell ref="G9:I9"/>
    <mergeCell ref="A14:B14"/>
    <mergeCell ref="C14:D14"/>
    <mergeCell ref="F14:G14"/>
    <mergeCell ref="H14:I14"/>
    <mergeCell ref="A15:B15"/>
    <mergeCell ref="C15:D15"/>
    <mergeCell ref="F15:G15"/>
    <mergeCell ref="H15:I15"/>
    <mergeCell ref="A20:B20"/>
    <mergeCell ref="C20:D20"/>
    <mergeCell ref="F20:G20"/>
    <mergeCell ref="H20:I20"/>
    <mergeCell ref="A21:B21"/>
    <mergeCell ref="C21:D21"/>
    <mergeCell ref="F21:G21"/>
    <mergeCell ref="H21:I21"/>
    <mergeCell ref="A26:B26"/>
    <mergeCell ref="C26:D26"/>
    <mergeCell ref="F26:G26"/>
    <mergeCell ref="H26:I26"/>
    <mergeCell ref="A27:B27"/>
    <mergeCell ref="C27:D27"/>
    <mergeCell ref="F27:G27"/>
    <mergeCell ref="H27:I27"/>
    <mergeCell ref="A34:B34"/>
    <mergeCell ref="C34:D34"/>
    <mergeCell ref="F34:G34"/>
    <mergeCell ref="H34:I34"/>
    <mergeCell ref="A35:B35"/>
    <mergeCell ref="C35:D35"/>
    <mergeCell ref="F35:G35"/>
    <mergeCell ref="H35:I35"/>
    <mergeCell ref="A43:B43"/>
    <mergeCell ref="C43:D43"/>
    <mergeCell ref="F43:G43"/>
    <mergeCell ref="H43:I43"/>
    <mergeCell ref="A44:B44"/>
    <mergeCell ref="C44:D44"/>
    <mergeCell ref="F44:G44"/>
    <mergeCell ref="H44:I44"/>
    <mergeCell ref="A53:B53"/>
    <mergeCell ref="C53:D53"/>
    <mergeCell ref="F53:G53"/>
    <mergeCell ref="H53:I53"/>
    <mergeCell ref="A54:B54"/>
    <mergeCell ref="C54:D54"/>
    <mergeCell ref="F54:G54"/>
    <mergeCell ref="H54:I54"/>
    <mergeCell ref="A63:B63"/>
    <mergeCell ref="C63:D63"/>
    <mergeCell ref="F63:G63"/>
    <mergeCell ref="H63:I63"/>
    <mergeCell ref="A76:B76"/>
    <mergeCell ref="C76:D76"/>
    <mergeCell ref="F76:G76"/>
    <mergeCell ref="H76:I76"/>
    <mergeCell ref="A64:B64"/>
    <mergeCell ref="C64:D64"/>
    <mergeCell ref="F64:G64"/>
    <mergeCell ref="H64:I64"/>
    <mergeCell ref="A75:B75"/>
    <mergeCell ref="C75:D75"/>
    <mergeCell ref="F75:G75"/>
    <mergeCell ref="H75:I75"/>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formula1>GradeDMT</formula1>
    </dataValidation>
    <dataValidation type="list" allowBlank="1" showInputMessage="1" showErrorMessage="1" sqref="C5:D5">
      <formula1>Clubnames</formula1>
    </dataValidation>
    <dataValidation type="list" allowBlank="1" showInputMessage="1" showErrorMessage="1" sqref="F63:G64 F20:G21 F44:G44 F34:G35">
      <formula1>Jobs</formula1>
    </dataValidation>
    <dataValidation type="list" allowBlank="1" showInputMessage="1" showErrorMessage="1" sqref="F75:G76 F53:G54 F14:G15 F43:G43 F26:G27">
      <formula1>Judges</formula1>
    </dataValidation>
    <dataValidation type="list" allowBlank="1" showInputMessage="1" showErrorMessage="1" sqref="H75:I75 H63 H53:I53 H43 H34 H26:I26 H20 H14:I14">
      <formula1>When</formula1>
    </dataValidation>
    <dataValidation type="list" allowBlank="1" showInputMessage="1" showErrorMessage="1" sqref="F77:F117 F65:F74 F55:F62 F16:F19 F12:F13 F45:F52 F22:F25 F36:F42 F28:F33">
      <formula1>Gender</formula1>
    </dataValidation>
    <dataValidation type="list" allowBlank="1" showInputMessage="1" showErrorMessage="1" sqref="I77:I117 I65:I74 I55:I62 I12:I13 I16:I19 I45:I52 I22:I25 I36:I42 I28:I33">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47"/>
  <sheetViews>
    <sheetView workbookViewId="0">
      <selection activeCell="B19" sqref="B19"/>
    </sheetView>
  </sheetViews>
  <sheetFormatPr defaultColWidth="9.140625" defaultRowHeight="12.75"/>
  <cols>
    <col min="1" max="1" width="14" style="160" customWidth="1"/>
    <col min="2" max="2" width="17" style="160" customWidth="1"/>
    <col min="3" max="3" width="11.42578125" style="160" customWidth="1"/>
    <col min="4" max="4" width="5.28515625" style="160" customWidth="1"/>
    <col min="5" max="5" width="8.28515625" style="160" bestFit="1" customWidth="1"/>
    <col min="6" max="6" width="4.28515625" style="160" customWidth="1"/>
    <col min="7" max="7" width="21.85546875" style="160" customWidth="1"/>
    <col min="8" max="11" width="27.5703125" style="160" customWidth="1"/>
    <col min="12" max="16384" width="9.140625" style="165"/>
  </cols>
  <sheetData>
    <row r="1" spans="1:11" ht="21">
      <c r="A1" s="274" t="s">
        <v>269</v>
      </c>
      <c r="B1" s="274"/>
      <c r="C1" s="274"/>
      <c r="D1" s="274"/>
      <c r="E1" s="274"/>
      <c r="F1" s="274"/>
      <c r="G1" s="274"/>
      <c r="H1" s="274"/>
    </row>
    <row r="2" spans="1:11" ht="16.5" thickBot="1">
      <c r="A2" s="290" t="s">
        <v>229</v>
      </c>
      <c r="B2" s="290"/>
      <c r="C2" s="290"/>
      <c r="D2" s="290"/>
      <c r="E2" s="290"/>
      <c r="F2" s="290"/>
      <c r="G2" s="290"/>
      <c r="H2" s="290"/>
    </row>
    <row r="3" spans="1:11" s="113" customFormat="1" ht="66.75" customHeight="1">
      <c r="A3" s="111" t="str">
        <f>[2]Entries!A4</f>
        <v>Event</v>
      </c>
      <c r="B3" s="293" t="str">
        <f>Entries!C4</f>
        <v>TRA - Regional &amp; Club</v>
      </c>
      <c r="C3" s="294"/>
      <c r="D3" s="162"/>
      <c r="E3" s="291" t="str">
        <f>[2]Entries!E4</f>
        <v>Venue</v>
      </c>
      <c r="F3" s="291"/>
      <c r="G3" s="275" t="str">
        <f>IF(Entries!G4="","",Entries!G4)</f>
        <v>Harlow Leisure Zone, Second Ave, Harlow CM20 3DT</v>
      </c>
      <c r="H3" s="276"/>
      <c r="I3" s="112"/>
      <c r="J3" s="112"/>
      <c r="K3" s="112"/>
    </row>
    <row r="4" spans="1:11" ht="16.5" thickBot="1">
      <c r="A4" s="114" t="str">
        <f>[2]Entries!A5</f>
        <v>Club</v>
      </c>
      <c r="B4" s="295" t="str">
        <f>IF([2]Entries!C5="","",[2]Entries!C5)</f>
        <v>Your club</v>
      </c>
      <c r="C4" s="296"/>
      <c r="D4" s="163"/>
      <c r="E4" s="292" t="str">
        <f>[2]Entries!E5</f>
        <v>Date</v>
      </c>
      <c r="F4" s="292"/>
      <c r="G4" s="277" t="str">
        <f>IF(Entries!G5="","",Entries!G5)</f>
        <v>22nd January 2023</v>
      </c>
      <c r="H4" s="278"/>
    </row>
    <row r="5" spans="1:11" ht="9.9499999999999993" customHeight="1" thickBot="1">
      <c r="A5" s="115"/>
      <c r="B5" s="116"/>
      <c r="C5" s="117"/>
      <c r="D5" s="117"/>
      <c r="E5" s="117"/>
      <c r="F5" s="115"/>
      <c r="G5" s="118"/>
      <c r="H5" s="118"/>
    </row>
    <row r="6" spans="1:11" ht="15" customHeight="1">
      <c r="A6" s="282" t="s">
        <v>114</v>
      </c>
      <c r="B6" s="283"/>
      <c r="C6" s="119">
        <f>108-COUNTBLANK(Entries!G$12:G$119)</f>
        <v>0</v>
      </c>
      <c r="D6" s="120" t="s">
        <v>93</v>
      </c>
      <c r="E6" s="121">
        <v>15</v>
      </c>
      <c r="F6" s="122" t="s">
        <v>94</v>
      </c>
      <c r="G6" s="123">
        <f xml:space="preserve"> E6*C6</f>
        <v>0</v>
      </c>
      <c r="H6" s="203"/>
    </row>
    <row r="7" spans="1:11" ht="15" customHeight="1">
      <c r="A7" s="284" t="s">
        <v>115</v>
      </c>
      <c r="B7" s="285"/>
      <c r="C7" s="124">
        <f>108-COUNTBLANK('Entries DMT'!$G$12:$G$119)</f>
        <v>0</v>
      </c>
      <c r="D7" s="125" t="s">
        <v>93</v>
      </c>
      <c r="E7" s="126">
        <v>15</v>
      </c>
      <c r="F7" s="127" t="s">
        <v>94</v>
      </c>
      <c r="G7" s="128">
        <f xml:space="preserve"> E7*C7</f>
        <v>0</v>
      </c>
      <c r="H7" s="203"/>
    </row>
    <row r="8" spans="1:11" ht="15" customHeight="1">
      <c r="A8" s="286" t="s">
        <v>547</v>
      </c>
      <c r="B8" s="287"/>
      <c r="C8" s="124"/>
      <c r="D8" s="125" t="s">
        <v>93</v>
      </c>
      <c r="E8" s="126">
        <v>-10</v>
      </c>
      <c r="F8" s="204" t="s">
        <v>548</v>
      </c>
      <c r="G8" s="128">
        <f xml:space="preserve"> E8*C8</f>
        <v>0</v>
      </c>
      <c r="H8" s="203"/>
    </row>
    <row r="9" spans="1:11" s="131" customFormat="1" ht="15" customHeight="1" thickBot="1">
      <c r="A9" s="288" t="s">
        <v>116</v>
      </c>
      <c r="B9" s="289"/>
      <c r="C9" s="289"/>
      <c r="D9" s="289"/>
      <c r="E9" s="289"/>
      <c r="F9" s="289"/>
      <c r="G9" s="129">
        <f>SUM(G6:G8)</f>
        <v>0</v>
      </c>
      <c r="H9" s="203"/>
      <c r="I9" s="130"/>
      <c r="J9" s="130"/>
      <c r="K9" s="130"/>
    </row>
    <row r="10" spans="1:11" ht="9.75" customHeight="1">
      <c r="A10" s="297"/>
      <c r="B10" s="297"/>
      <c r="C10" s="297"/>
      <c r="D10" s="297"/>
      <c r="E10" s="297"/>
      <c r="F10" s="297"/>
      <c r="G10" s="297"/>
      <c r="H10" s="297"/>
    </row>
    <row r="11" spans="1:11">
      <c r="A11" s="298" t="s">
        <v>60</v>
      </c>
      <c r="B11" s="299"/>
      <c r="C11" s="299"/>
      <c r="D11" s="299"/>
      <c r="E11" s="299"/>
      <c r="F11" s="299"/>
      <c r="G11" s="132"/>
      <c r="H11" s="132"/>
    </row>
    <row r="12" spans="1:11" ht="260.25" customHeight="1">
      <c r="A12" s="300" t="s">
        <v>549</v>
      </c>
      <c r="B12" s="301"/>
      <c r="C12" s="301"/>
      <c r="D12" s="301"/>
      <c r="E12" s="301"/>
      <c r="F12" s="301"/>
      <c r="G12" s="301"/>
      <c r="H12" s="301"/>
      <c r="I12" s="165"/>
      <c r="J12" s="165"/>
      <c r="K12" s="165"/>
    </row>
    <row r="13" spans="1:11" ht="18" customHeight="1">
      <c r="A13" s="205"/>
      <c r="B13" s="206"/>
      <c r="C13" s="206"/>
      <c r="D13" s="206"/>
      <c r="E13" s="206"/>
      <c r="F13" s="206"/>
      <c r="G13" s="206"/>
      <c r="H13" s="132"/>
      <c r="I13" s="165"/>
      <c r="J13" s="165"/>
      <c r="K13" s="165"/>
    </row>
    <row r="14" spans="1:11" ht="18.75" customHeight="1">
      <c r="A14" s="268" t="s">
        <v>58</v>
      </c>
      <c r="B14" s="268"/>
      <c r="C14" s="268"/>
      <c r="D14" s="268"/>
      <c r="E14" s="268"/>
      <c r="F14" s="268"/>
      <c r="G14" s="268"/>
      <c r="H14" s="268"/>
      <c r="I14" s="165"/>
    </row>
    <row r="15" spans="1:11" ht="13.5" thickBot="1"/>
    <row r="16" spans="1:11" ht="21" customHeight="1">
      <c r="A16" s="302" t="s">
        <v>195</v>
      </c>
      <c r="B16" s="303"/>
      <c r="C16" s="303"/>
      <c r="D16" s="303"/>
      <c r="E16" s="303"/>
      <c r="F16" s="303"/>
      <c r="G16" s="303"/>
      <c r="H16" s="304"/>
    </row>
    <row r="17" spans="1:11" s="133" customFormat="1" ht="178.5" customHeight="1">
      <c r="A17" s="305" t="s">
        <v>228</v>
      </c>
      <c r="B17" s="270"/>
      <c r="C17" s="270"/>
      <c r="D17" s="270"/>
      <c r="E17" s="270"/>
      <c r="F17" s="270"/>
      <c r="G17" s="270"/>
      <c r="H17" s="306"/>
      <c r="I17" s="160"/>
      <c r="J17" s="156"/>
      <c r="K17" s="156"/>
    </row>
    <row r="18" spans="1:11" s="133" customFormat="1" ht="34.5" customHeight="1" thickBot="1">
      <c r="A18" s="279" t="s">
        <v>226</v>
      </c>
      <c r="B18" s="280"/>
      <c r="C18" s="280"/>
      <c r="D18" s="280"/>
      <c r="E18" s="280"/>
      <c r="F18" s="280"/>
      <c r="G18" s="280"/>
      <c r="H18" s="281"/>
      <c r="I18" s="156"/>
      <c r="J18" s="156"/>
      <c r="K18" s="156"/>
    </row>
    <row r="19" spans="1:11" ht="24" customHeight="1"/>
    <row r="20" spans="1:11" ht="17.25" customHeight="1">
      <c r="A20" s="269" t="s">
        <v>11</v>
      </c>
      <c r="B20" s="269"/>
      <c r="C20" s="269"/>
      <c r="D20" s="269"/>
      <c r="E20" s="269"/>
      <c r="F20" s="269"/>
      <c r="G20" s="269"/>
      <c r="H20" s="269"/>
    </row>
    <row r="21" spans="1:11" ht="15" hidden="1" customHeight="1">
      <c r="A21" s="157"/>
      <c r="B21" s="157"/>
      <c r="C21" s="157"/>
      <c r="D21" s="157"/>
      <c r="E21" s="157"/>
      <c r="F21" s="157"/>
      <c r="G21" s="157"/>
      <c r="H21" s="157"/>
    </row>
    <row r="22" spans="1:11" ht="33" customHeight="1">
      <c r="A22" s="268" t="s">
        <v>270</v>
      </c>
      <c r="B22" s="268"/>
      <c r="C22" s="268"/>
      <c r="D22" s="268"/>
      <c r="E22" s="268"/>
      <c r="F22" s="268"/>
      <c r="G22" s="268"/>
      <c r="H22" s="268"/>
    </row>
    <row r="23" spans="1:11" ht="15" hidden="1" customHeight="1">
      <c r="A23" s="134"/>
      <c r="B23" s="134"/>
      <c r="C23" s="134"/>
      <c r="D23" s="134"/>
      <c r="E23" s="134"/>
      <c r="F23" s="134"/>
      <c r="G23" s="134"/>
      <c r="H23" s="134"/>
    </row>
    <row r="24" spans="1:11" ht="15" customHeight="1">
      <c r="A24" s="268" t="s">
        <v>258</v>
      </c>
      <c r="B24" s="268"/>
      <c r="C24" s="268"/>
      <c r="D24" s="268"/>
      <c r="E24" s="268"/>
      <c r="F24" s="268"/>
      <c r="G24" s="268"/>
      <c r="H24" s="268"/>
    </row>
    <row r="25" spans="1:11" ht="15" customHeight="1">
      <c r="A25" s="268" t="s">
        <v>550</v>
      </c>
      <c r="B25" s="268"/>
      <c r="C25" s="268"/>
      <c r="D25" s="268"/>
      <c r="E25" s="268"/>
      <c r="F25" s="268"/>
      <c r="G25" s="268"/>
      <c r="H25" s="268"/>
    </row>
    <row r="26" spans="1:11" ht="15.75">
      <c r="A26" s="159"/>
      <c r="B26" s="159"/>
    </row>
    <row r="27" spans="1:11" ht="18" customHeight="1">
      <c r="A27" s="269" t="s">
        <v>12</v>
      </c>
      <c r="B27" s="269"/>
      <c r="C27" s="269"/>
      <c r="D27" s="269"/>
      <c r="E27" s="269"/>
      <c r="F27" s="269"/>
      <c r="G27" s="269"/>
      <c r="H27" s="269"/>
    </row>
    <row r="28" spans="1:11" ht="15.75" hidden="1">
      <c r="A28" s="157"/>
      <c r="B28" s="157"/>
      <c r="C28" s="157"/>
      <c r="D28" s="157"/>
      <c r="E28" s="157"/>
      <c r="F28" s="157"/>
      <c r="G28" s="157"/>
      <c r="H28" s="157"/>
    </row>
    <row r="29" spans="1:11" ht="15.75">
      <c r="A29" s="272" t="s">
        <v>53</v>
      </c>
      <c r="B29" s="272"/>
      <c r="C29" s="273"/>
      <c r="D29" s="273"/>
      <c r="E29" s="273"/>
      <c r="F29" s="273"/>
      <c r="G29" s="273"/>
    </row>
    <row r="30" spans="1:11" ht="15.75" hidden="1">
      <c r="A30" s="159"/>
      <c r="B30" s="159"/>
    </row>
    <row r="31" spans="1:11" ht="15.75">
      <c r="A31" s="268" t="s">
        <v>15</v>
      </c>
      <c r="B31" s="268"/>
      <c r="C31" s="268"/>
      <c r="D31" s="268"/>
      <c r="E31" s="268"/>
      <c r="F31" s="268"/>
      <c r="G31" s="268"/>
    </row>
    <row r="32" spans="1:11" ht="15.75" hidden="1">
      <c r="A32" s="156"/>
      <c r="B32" s="156"/>
      <c r="C32" s="156"/>
      <c r="D32" s="156"/>
      <c r="E32" s="156"/>
      <c r="F32" s="156"/>
      <c r="G32" s="156"/>
    </row>
    <row r="33" spans="1:8" ht="15" customHeight="1">
      <c r="A33" s="268" t="s">
        <v>259</v>
      </c>
      <c r="B33" s="268"/>
      <c r="C33" s="268"/>
      <c r="D33" s="268"/>
      <c r="E33" s="268"/>
      <c r="F33" s="268"/>
      <c r="G33" s="268"/>
      <c r="H33" s="268"/>
    </row>
    <row r="34" spans="1:8" ht="30.75" customHeight="1">
      <c r="A34" s="268" t="s">
        <v>551</v>
      </c>
      <c r="B34" s="268"/>
      <c r="C34" s="268"/>
      <c r="D34" s="268"/>
      <c r="E34" s="268"/>
      <c r="F34" s="268"/>
      <c r="G34" s="268"/>
      <c r="H34" s="268"/>
    </row>
    <row r="35" spans="1:8" ht="17.25" customHeight="1">
      <c r="A35" s="159"/>
      <c r="B35" s="159"/>
    </row>
    <row r="36" spans="1:8" ht="17.25" customHeight="1">
      <c r="A36" s="269" t="s">
        <v>56</v>
      </c>
      <c r="B36" s="269"/>
    </row>
    <row r="37" spans="1:8" ht="15.75">
      <c r="A37" s="268" t="s">
        <v>95</v>
      </c>
      <c r="B37" s="268"/>
      <c r="C37" s="268"/>
      <c r="D37" s="268"/>
      <c r="E37" s="268"/>
      <c r="F37" s="268"/>
      <c r="G37" s="268"/>
      <c r="H37" s="268"/>
    </row>
    <row r="38" spans="1:8" ht="15.75">
      <c r="A38" s="270" t="s">
        <v>271</v>
      </c>
      <c r="B38" s="270"/>
      <c r="C38" s="270"/>
      <c r="D38" s="270"/>
      <c r="E38" s="270"/>
      <c r="F38" s="270"/>
      <c r="G38" s="270"/>
      <c r="H38" s="270"/>
    </row>
    <row r="39" spans="1:8" ht="30" customHeight="1">
      <c r="A39" s="270" t="s">
        <v>55</v>
      </c>
      <c r="B39" s="270"/>
      <c r="C39" s="270"/>
      <c r="D39" s="270"/>
      <c r="E39" s="270"/>
      <c r="F39" s="270"/>
      <c r="G39" s="270"/>
      <c r="H39" s="270"/>
    </row>
    <row r="40" spans="1:8" ht="15.75">
      <c r="A40" s="270" t="s">
        <v>59</v>
      </c>
      <c r="B40" s="270"/>
      <c r="C40" s="270"/>
      <c r="D40" s="270"/>
      <c r="E40" s="270"/>
      <c r="F40" s="270"/>
      <c r="G40" s="270"/>
      <c r="H40" s="270"/>
    </row>
    <row r="41" spans="1:8" ht="15.75">
      <c r="A41" s="268" t="s">
        <v>13</v>
      </c>
      <c r="B41" s="268"/>
      <c r="C41" s="268"/>
      <c r="D41" s="268"/>
      <c r="E41" s="268"/>
      <c r="F41" s="268"/>
      <c r="G41" s="268"/>
      <c r="H41" s="268"/>
    </row>
    <row r="42" spans="1:8" ht="15.75">
      <c r="A42" s="268" t="s">
        <v>14</v>
      </c>
      <c r="B42" s="268"/>
      <c r="C42" s="268"/>
      <c r="D42" s="268"/>
      <c r="E42" s="268"/>
      <c r="F42" s="268"/>
      <c r="G42" s="268"/>
      <c r="H42" s="268"/>
    </row>
    <row r="43" spans="1:8" ht="17.25" customHeight="1"/>
    <row r="44" spans="1:8" ht="32.25" customHeight="1" thickBot="1">
      <c r="A44" s="271" t="s">
        <v>54</v>
      </c>
      <c r="B44" s="271"/>
      <c r="C44" s="267"/>
      <c r="D44" s="267"/>
      <c r="E44" s="267"/>
      <c r="F44" s="267"/>
      <c r="G44" s="267"/>
      <c r="H44" s="160" t="s">
        <v>16</v>
      </c>
    </row>
    <row r="45" spans="1:8" ht="26.25" customHeight="1">
      <c r="A45" s="135"/>
      <c r="B45" s="135"/>
      <c r="C45" s="136"/>
      <c r="D45" s="136"/>
      <c r="E45" s="136"/>
    </row>
    <row r="46" spans="1:8" ht="16.5" thickBot="1">
      <c r="A46" s="158" t="s">
        <v>17</v>
      </c>
      <c r="B46" s="267"/>
      <c r="C46" s="267"/>
      <c r="D46" s="267"/>
      <c r="E46" s="267"/>
      <c r="F46" s="267"/>
      <c r="G46" s="158" t="s">
        <v>18</v>
      </c>
      <c r="H46" s="137"/>
    </row>
    <row r="47" spans="1:8" ht="15.75">
      <c r="A47" s="138"/>
      <c r="B47" s="138"/>
      <c r="C47" s="136"/>
      <c r="D47" s="136"/>
      <c r="E47" s="136"/>
    </row>
  </sheetData>
  <sheetProtection selectLockedCells="1"/>
  <mergeCells count="38">
    <mergeCell ref="E4:F4"/>
    <mergeCell ref="A24:H24"/>
    <mergeCell ref="B3:C3"/>
    <mergeCell ref="B4:C4"/>
    <mergeCell ref="A10:H10"/>
    <mergeCell ref="A11:F11"/>
    <mergeCell ref="A12:H12"/>
    <mergeCell ref="A14:H14"/>
    <mergeCell ref="A16:H16"/>
    <mergeCell ref="A17:H17"/>
    <mergeCell ref="A1:H1"/>
    <mergeCell ref="A41:H41"/>
    <mergeCell ref="A40:H40"/>
    <mergeCell ref="A42:H42"/>
    <mergeCell ref="A39:H39"/>
    <mergeCell ref="G3:H3"/>
    <mergeCell ref="G4:H4"/>
    <mergeCell ref="A18:H18"/>
    <mergeCell ref="A6:B6"/>
    <mergeCell ref="A7:B7"/>
    <mergeCell ref="A20:H20"/>
    <mergeCell ref="A22:H22"/>
    <mergeCell ref="A8:B8"/>
    <mergeCell ref="A9:F9"/>
    <mergeCell ref="A2:H2"/>
    <mergeCell ref="E3:F3"/>
    <mergeCell ref="A25:H25"/>
    <mergeCell ref="A27:H27"/>
    <mergeCell ref="A29:G29"/>
    <mergeCell ref="A31:G31"/>
    <mergeCell ref="A33:H33"/>
    <mergeCell ref="B46:F46"/>
    <mergeCell ref="A34:H34"/>
    <mergeCell ref="A36:B36"/>
    <mergeCell ref="A37:H37"/>
    <mergeCell ref="A38:H38"/>
    <mergeCell ref="A44:B44"/>
    <mergeCell ref="C44:G44"/>
  </mergeCells>
  <phoneticPr fontId="3"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0</xdr:col>
                    <xdr:colOff>152400</xdr:colOff>
                    <xdr:row>17</xdr:row>
                    <xdr:rowOff>57150</xdr:rowOff>
                  </from>
                  <to>
                    <xdr:col>0</xdr:col>
                    <xdr:colOff>676275</xdr:colOff>
                    <xdr:row>17</xdr:row>
                    <xdr:rowOff>409575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zoomScaleNormal="100" workbookViewId="0">
      <selection sqref="A1:B1"/>
    </sheetView>
  </sheetViews>
  <sheetFormatPr defaultColWidth="9.140625" defaultRowHeight="12.75"/>
  <cols>
    <col min="1" max="1" width="35.7109375" style="140" customWidth="1"/>
    <col min="2" max="2" width="60.7109375" style="140" customWidth="1"/>
    <col min="3" max="3" width="10.7109375" style="140" customWidth="1"/>
    <col min="4" max="4" width="24.7109375" style="140" customWidth="1"/>
    <col min="5" max="5" width="2.7109375" style="140" hidden="1" customWidth="1"/>
    <col min="6" max="16384" width="9.140625" style="140"/>
  </cols>
  <sheetData>
    <row r="1" spans="1:5" ht="39.75" customHeight="1">
      <c r="A1" s="311" t="s">
        <v>223</v>
      </c>
      <c r="B1" s="311"/>
      <c r="C1" s="148"/>
      <c r="D1" s="149" t="s">
        <v>267</v>
      </c>
      <c r="E1" s="139"/>
    </row>
    <row r="2" spans="1:5" ht="119.25" customHeight="1">
      <c r="A2" s="307" t="s">
        <v>265</v>
      </c>
      <c r="B2" s="307"/>
      <c r="C2" s="307"/>
      <c r="D2" s="307"/>
      <c r="E2" s="307"/>
    </row>
    <row r="3" spans="1:5" s="141" customFormat="1" ht="21.95" customHeight="1">
      <c r="A3" s="308" t="s">
        <v>196</v>
      </c>
      <c r="B3" s="308"/>
      <c r="C3" s="308"/>
      <c r="D3" s="308"/>
      <c r="E3" s="308"/>
    </row>
    <row r="4" spans="1:5" ht="45.75" customHeight="1">
      <c r="A4" s="307" t="s">
        <v>264</v>
      </c>
      <c r="B4" s="307"/>
      <c r="C4" s="307"/>
      <c r="D4" s="307"/>
      <c r="E4" s="307"/>
    </row>
    <row r="5" spans="1:5" s="142" customFormat="1" ht="21.95" customHeight="1">
      <c r="A5" s="309" t="s">
        <v>197</v>
      </c>
      <c r="B5" s="309"/>
      <c r="C5" s="309"/>
      <c r="D5" s="309"/>
      <c r="E5" s="309"/>
    </row>
    <row r="6" spans="1:5" ht="57" customHeight="1">
      <c r="A6" s="307" t="s">
        <v>200</v>
      </c>
      <c r="B6" s="307"/>
      <c r="C6" s="307"/>
      <c r="D6" s="307"/>
      <c r="E6" s="307"/>
    </row>
    <row r="7" spans="1:5" s="142" customFormat="1" ht="21.95" customHeight="1">
      <c r="A7" s="309" t="s">
        <v>198</v>
      </c>
      <c r="B7" s="309"/>
      <c r="C7" s="309"/>
      <c r="D7" s="309"/>
      <c r="E7" s="309"/>
    </row>
    <row r="8" spans="1:5" ht="39" customHeight="1">
      <c r="A8" s="307" t="s">
        <v>262</v>
      </c>
      <c r="B8" s="307"/>
      <c r="C8" s="307"/>
      <c r="D8" s="307"/>
      <c r="E8" s="307"/>
    </row>
    <row r="9" spans="1:5" ht="66.75" customHeight="1">
      <c r="A9" s="307" t="s">
        <v>263</v>
      </c>
      <c r="B9" s="307"/>
      <c r="C9" s="307"/>
      <c r="D9" s="307"/>
      <c r="E9" s="307"/>
    </row>
    <row r="10" spans="1:5" s="142" customFormat="1" ht="21.95" customHeight="1">
      <c r="A10" s="309" t="s">
        <v>199</v>
      </c>
      <c r="B10" s="309"/>
      <c r="C10" s="309"/>
      <c r="D10" s="309"/>
      <c r="E10" s="309"/>
    </row>
    <row r="11" spans="1:5" ht="61.5" customHeight="1">
      <c r="A11" s="307" t="s">
        <v>222</v>
      </c>
      <c r="B11" s="307"/>
      <c r="C11" s="307"/>
      <c r="D11" s="307"/>
      <c r="E11" s="307"/>
    </row>
    <row r="12" spans="1:5" ht="104.25" customHeight="1">
      <c r="A12" s="307" t="s">
        <v>212</v>
      </c>
      <c r="B12" s="307"/>
      <c r="C12" s="307"/>
      <c r="D12" s="307"/>
      <c r="E12" s="307"/>
    </row>
    <row r="13" spans="1:5" s="142" customFormat="1" ht="21.95" customHeight="1">
      <c r="A13" s="309" t="s">
        <v>207</v>
      </c>
      <c r="B13" s="309"/>
      <c r="C13" s="309"/>
      <c r="D13" s="309"/>
      <c r="E13" s="309"/>
    </row>
    <row r="14" spans="1:5" ht="37.5" customHeight="1">
      <c r="A14" s="307" t="s">
        <v>209</v>
      </c>
      <c r="B14" s="307"/>
      <c r="C14" s="307"/>
      <c r="D14" s="307"/>
      <c r="E14" s="307"/>
    </row>
    <row r="15" spans="1:5" s="142" customFormat="1" ht="21.95" customHeight="1">
      <c r="A15" s="309" t="s">
        <v>208</v>
      </c>
      <c r="B15" s="309"/>
      <c r="C15" s="309"/>
      <c r="D15" s="309"/>
      <c r="E15" s="309"/>
    </row>
    <row r="16" spans="1:5" ht="36" customHeight="1">
      <c r="A16" s="307" t="s">
        <v>210</v>
      </c>
      <c r="B16" s="307"/>
      <c r="C16" s="307"/>
      <c r="D16" s="307"/>
      <c r="E16" s="307"/>
    </row>
    <row r="17" spans="1:5" s="142" customFormat="1" ht="21.95" customHeight="1">
      <c r="A17" s="309" t="s">
        <v>201</v>
      </c>
      <c r="B17" s="309"/>
      <c r="C17" s="309"/>
      <c r="D17" s="309"/>
      <c r="E17" s="309"/>
    </row>
    <row r="18" spans="1:5" ht="84.75" customHeight="1">
      <c r="A18" s="307" t="s">
        <v>211</v>
      </c>
      <c r="B18" s="307"/>
      <c r="C18" s="307"/>
      <c r="D18" s="307"/>
      <c r="E18" s="307"/>
    </row>
    <row r="19" spans="1:5" s="142" customFormat="1" ht="21.95" customHeight="1">
      <c r="A19" s="309" t="s">
        <v>202</v>
      </c>
      <c r="B19" s="309"/>
      <c r="C19" s="309"/>
      <c r="D19" s="309"/>
      <c r="E19" s="309"/>
    </row>
    <row r="20" spans="1:5" ht="130.5" customHeight="1">
      <c r="A20" s="307" t="s">
        <v>215</v>
      </c>
      <c r="B20" s="307"/>
      <c r="C20" s="307"/>
      <c r="D20" s="307"/>
      <c r="E20" s="307"/>
    </row>
    <row r="21" spans="1:5" s="142" customFormat="1" ht="21.95" customHeight="1">
      <c r="A21" s="309" t="s">
        <v>203</v>
      </c>
      <c r="B21" s="309"/>
      <c r="C21" s="309"/>
      <c r="D21" s="309"/>
      <c r="E21" s="309"/>
    </row>
    <row r="22" spans="1:5" ht="36.75" customHeight="1">
      <c r="A22" s="307" t="s">
        <v>204</v>
      </c>
      <c r="B22" s="307"/>
      <c r="C22" s="307"/>
      <c r="D22" s="307"/>
      <c r="E22" s="307"/>
    </row>
    <row r="23" spans="1:5" s="142" customFormat="1" ht="21.95" customHeight="1">
      <c r="A23" s="309" t="s">
        <v>205</v>
      </c>
      <c r="B23" s="309"/>
      <c r="C23" s="309"/>
      <c r="D23" s="309"/>
      <c r="E23" s="309"/>
    </row>
    <row r="24" spans="1:5" ht="37.5" customHeight="1">
      <c r="A24" s="307" t="s">
        <v>206</v>
      </c>
      <c r="B24" s="307"/>
      <c r="C24" s="307"/>
      <c r="D24" s="307"/>
      <c r="E24" s="307"/>
    </row>
    <row r="25" spans="1:5" ht="15" customHeight="1">
      <c r="A25" s="307" t="s">
        <v>213</v>
      </c>
      <c r="B25" s="307"/>
      <c r="C25" s="307"/>
      <c r="D25" s="307"/>
      <c r="E25" s="307"/>
    </row>
    <row r="26" spans="1:5" s="142" customFormat="1" ht="21.95" customHeight="1">
      <c r="A26" s="309" t="s">
        <v>219</v>
      </c>
      <c r="B26" s="309"/>
      <c r="C26" s="309"/>
      <c r="D26" s="309"/>
      <c r="E26" s="309"/>
    </row>
    <row r="27" spans="1:5" ht="37.5" customHeight="1">
      <c r="A27" s="307" t="s">
        <v>220</v>
      </c>
      <c r="B27" s="307"/>
      <c r="C27" s="307"/>
      <c r="D27" s="307"/>
      <c r="E27" s="307"/>
    </row>
    <row r="28" spans="1:5" ht="21.95" customHeight="1">
      <c r="A28" s="309" t="s">
        <v>221</v>
      </c>
      <c r="B28" s="309"/>
      <c r="C28" s="309"/>
      <c r="D28" s="309"/>
      <c r="E28" s="309"/>
    </row>
    <row r="29" spans="1:5" ht="28.5" customHeight="1">
      <c r="A29" s="312" t="s">
        <v>266</v>
      </c>
      <c r="B29" s="313"/>
      <c r="C29" s="313"/>
      <c r="D29" s="313"/>
      <c r="E29" s="164"/>
    </row>
    <row r="30" spans="1:5" ht="64.5" customHeight="1">
      <c r="A30" s="307" t="s">
        <v>227</v>
      </c>
      <c r="B30" s="307"/>
      <c r="C30" s="307"/>
      <c r="D30" s="307"/>
      <c r="E30" s="307"/>
    </row>
    <row r="31" spans="1:5" ht="36" customHeight="1">
      <c r="A31" s="143" t="s">
        <v>218</v>
      </c>
      <c r="B31" s="314"/>
      <c r="C31" s="314"/>
      <c r="D31" s="314"/>
      <c r="E31" s="144"/>
    </row>
    <row r="32" spans="1:5" s="147" customFormat="1" ht="36" customHeight="1">
      <c r="A32" s="143" t="s">
        <v>224</v>
      </c>
      <c r="B32" s="145"/>
      <c r="C32" s="143" t="s">
        <v>217</v>
      </c>
      <c r="D32" s="145"/>
      <c r="E32" s="146"/>
    </row>
    <row r="33" spans="1:5" ht="36" customHeight="1">
      <c r="A33" s="143" t="s">
        <v>225</v>
      </c>
      <c r="B33" s="310"/>
      <c r="C33" s="310"/>
      <c r="D33" s="310"/>
      <c r="E33" s="144"/>
    </row>
    <row r="34" spans="1:5" s="147" customFormat="1" ht="36" customHeight="1">
      <c r="A34" s="143" t="s">
        <v>216</v>
      </c>
      <c r="B34" s="145"/>
      <c r="C34" s="143" t="s">
        <v>217</v>
      </c>
      <c r="D34" s="145"/>
      <c r="E34" s="146"/>
    </row>
    <row r="35" spans="1:5" ht="36" customHeight="1"/>
    <row r="36" spans="1:5" ht="36" customHeight="1"/>
    <row r="37" spans="1:5" ht="36" customHeight="1"/>
    <row r="38" spans="1:5" ht="36" customHeight="1"/>
    <row r="39" spans="1:5" ht="36" customHeight="1"/>
    <row r="40" spans="1:5" ht="36" customHeight="1"/>
  </sheetData>
  <mergeCells count="32">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 ref="A15:E15"/>
    <mergeCell ref="A17:E17"/>
    <mergeCell ref="A14:E14"/>
    <mergeCell ref="A16:E16"/>
    <mergeCell ref="A18:E18"/>
    <mergeCell ref="A12:E12"/>
    <mergeCell ref="A2:E2"/>
    <mergeCell ref="A3:E3"/>
    <mergeCell ref="A5:E5"/>
    <mergeCell ref="A4:E4"/>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8"/>
  <sheetViews>
    <sheetView workbookViewId="0">
      <selection activeCell="A2" sqref="A2"/>
    </sheetView>
  </sheetViews>
  <sheetFormatPr defaultColWidth="9.140625" defaultRowHeight="12.75"/>
  <cols>
    <col min="1" max="1" width="33" style="3" bestFit="1" customWidth="1"/>
    <col min="2" max="2" width="34.85546875" style="202" customWidth="1"/>
    <col min="3" max="3" width="15.140625" style="4" customWidth="1"/>
    <col min="4" max="4" width="15.7109375" style="4" customWidth="1"/>
    <col min="5" max="5" width="9.140625" style="4"/>
    <col min="6" max="6" width="14.42578125" style="4" bestFit="1" customWidth="1"/>
    <col min="7" max="7" width="33.42578125" style="4" bestFit="1" customWidth="1"/>
    <col min="8" max="8" width="17.42578125" style="4" bestFit="1" customWidth="1"/>
    <col min="9" max="16384" width="9.140625" style="3"/>
  </cols>
  <sheetData>
    <row r="1" spans="1:9" s="19" customFormat="1" ht="72">
      <c r="A1" s="18" t="s">
        <v>19</v>
      </c>
      <c r="B1" s="173" t="s">
        <v>4</v>
      </c>
      <c r="C1" s="6" t="s">
        <v>7</v>
      </c>
      <c r="D1" s="6" t="s">
        <v>3</v>
      </c>
      <c r="E1" s="174" t="s">
        <v>297</v>
      </c>
      <c r="F1" s="6" t="s">
        <v>298</v>
      </c>
      <c r="G1" s="174" t="s">
        <v>299</v>
      </c>
      <c r="H1" s="6" t="s">
        <v>44</v>
      </c>
      <c r="I1" s="174" t="s">
        <v>35</v>
      </c>
    </row>
    <row r="2" spans="1:9" s="19" customFormat="1" ht="51">
      <c r="A2" s="175" t="s">
        <v>300</v>
      </c>
      <c r="B2" s="176" t="s">
        <v>301</v>
      </c>
      <c r="C2" s="177" t="s">
        <v>302</v>
      </c>
      <c r="D2" s="178" t="s">
        <v>303</v>
      </c>
      <c r="E2" s="178">
        <v>41476</v>
      </c>
      <c r="F2" s="179" t="s">
        <v>304</v>
      </c>
      <c r="G2" s="180" t="s">
        <v>305</v>
      </c>
      <c r="H2" s="181" t="s">
        <v>306</v>
      </c>
      <c r="I2" s="180" t="s">
        <v>307</v>
      </c>
    </row>
    <row r="3" spans="1:9" ht="38.25">
      <c r="A3" s="175" t="s">
        <v>308</v>
      </c>
      <c r="B3" s="182" t="s">
        <v>309</v>
      </c>
      <c r="C3" s="177" t="s">
        <v>310</v>
      </c>
      <c r="D3" s="178" t="s">
        <v>311</v>
      </c>
      <c r="E3" s="178">
        <v>41492</v>
      </c>
      <c r="F3" s="183" t="s">
        <v>312</v>
      </c>
      <c r="G3" s="180" t="s">
        <v>313</v>
      </c>
      <c r="H3" s="181" t="s">
        <v>314</v>
      </c>
      <c r="I3" s="180" t="s">
        <v>307</v>
      </c>
    </row>
    <row r="4" spans="1:9" ht="25.5">
      <c r="A4" s="184" t="s">
        <v>315</v>
      </c>
      <c r="B4" s="185" t="s">
        <v>316</v>
      </c>
      <c r="C4" s="186" t="s">
        <v>317</v>
      </c>
      <c r="D4" s="187" t="s">
        <v>318</v>
      </c>
      <c r="E4" s="188">
        <v>84466</v>
      </c>
      <c r="F4" s="189" t="s">
        <v>319</v>
      </c>
      <c r="G4" s="190" t="s">
        <v>320</v>
      </c>
      <c r="H4" s="191" t="s">
        <v>321</v>
      </c>
      <c r="I4" s="180" t="s">
        <v>322</v>
      </c>
    </row>
    <row r="5" spans="1:9" ht="63.75">
      <c r="A5" s="184" t="s">
        <v>323</v>
      </c>
      <c r="B5" s="192" t="s">
        <v>324</v>
      </c>
      <c r="C5" s="186" t="s">
        <v>325</v>
      </c>
      <c r="D5" s="187" t="s">
        <v>326</v>
      </c>
      <c r="E5" s="188">
        <v>41977</v>
      </c>
      <c r="F5" s="193" t="s">
        <v>327</v>
      </c>
      <c r="G5" s="180" t="s">
        <v>328</v>
      </c>
      <c r="H5" s="191" t="s">
        <v>329</v>
      </c>
      <c r="I5" s="180" t="s">
        <v>322</v>
      </c>
    </row>
    <row r="6" spans="1:9" ht="25.5">
      <c r="A6" s="194" t="s">
        <v>330</v>
      </c>
      <c r="B6" s="195" t="s">
        <v>331</v>
      </c>
      <c r="C6" s="196" t="s">
        <v>332</v>
      </c>
      <c r="D6" s="188" t="s">
        <v>333</v>
      </c>
      <c r="E6" s="187">
        <v>42008</v>
      </c>
      <c r="F6" s="197" t="s">
        <v>334</v>
      </c>
      <c r="G6" s="180" t="s">
        <v>335</v>
      </c>
      <c r="H6" s="198" t="s">
        <v>336</v>
      </c>
      <c r="I6" s="180" t="s">
        <v>322</v>
      </c>
    </row>
    <row r="7" spans="1:9">
      <c r="A7" s="194" t="s">
        <v>337</v>
      </c>
      <c r="B7" s="195"/>
      <c r="C7" s="196"/>
      <c r="D7" s="188" t="s">
        <v>338</v>
      </c>
      <c r="E7" s="187" t="s">
        <v>339</v>
      </c>
      <c r="F7" s="197" t="s">
        <v>339</v>
      </c>
      <c r="G7" s="180" t="s">
        <v>340</v>
      </c>
      <c r="H7" s="198" t="s">
        <v>339</v>
      </c>
      <c r="I7" s="180"/>
    </row>
    <row r="8" spans="1:9">
      <c r="A8" s="184" t="s">
        <v>341</v>
      </c>
      <c r="B8" s="192" t="s">
        <v>342</v>
      </c>
      <c r="C8" s="186" t="s">
        <v>343</v>
      </c>
      <c r="D8" s="187" t="s">
        <v>344</v>
      </c>
      <c r="E8" s="187">
        <v>90563</v>
      </c>
      <c r="F8" s="193" t="s">
        <v>345</v>
      </c>
      <c r="G8" s="180" t="s">
        <v>346</v>
      </c>
      <c r="H8" s="191" t="s">
        <v>347</v>
      </c>
      <c r="I8" s="180" t="s">
        <v>307</v>
      </c>
    </row>
    <row r="9" spans="1:9" ht="38.25">
      <c r="A9" s="184" t="s">
        <v>348</v>
      </c>
      <c r="B9" s="192" t="s">
        <v>349</v>
      </c>
      <c r="C9" s="186" t="s">
        <v>350</v>
      </c>
      <c r="D9" s="187" t="s">
        <v>351</v>
      </c>
      <c r="E9" s="187">
        <v>40506</v>
      </c>
      <c r="F9" s="193" t="s">
        <v>352</v>
      </c>
      <c r="G9" s="180" t="s">
        <v>353</v>
      </c>
      <c r="H9" s="191" t="s">
        <v>354</v>
      </c>
      <c r="I9" s="180" t="s">
        <v>307</v>
      </c>
    </row>
    <row r="10" spans="1:9" ht="38.25">
      <c r="A10" s="175" t="s">
        <v>355</v>
      </c>
      <c r="B10" s="176" t="s">
        <v>356</v>
      </c>
      <c r="C10" s="177" t="s">
        <v>357</v>
      </c>
      <c r="D10" s="178" t="s">
        <v>358</v>
      </c>
      <c r="E10" s="178">
        <v>72000</v>
      </c>
      <c r="F10" s="183" t="s">
        <v>359</v>
      </c>
      <c r="G10" s="180" t="s">
        <v>360</v>
      </c>
      <c r="H10" s="181" t="s">
        <v>361</v>
      </c>
      <c r="I10" s="180" t="s">
        <v>307</v>
      </c>
    </row>
    <row r="11" spans="1:9" ht="38.25">
      <c r="A11" s="175" t="s">
        <v>362</v>
      </c>
      <c r="B11" s="176" t="s">
        <v>363</v>
      </c>
      <c r="C11" s="177" t="s">
        <v>364</v>
      </c>
      <c r="D11" s="178" t="s">
        <v>365</v>
      </c>
      <c r="E11" s="178">
        <v>41524</v>
      </c>
      <c r="F11" s="183" t="s">
        <v>366</v>
      </c>
      <c r="G11" s="180" t="s">
        <v>367</v>
      </c>
      <c r="H11" s="181" t="s">
        <v>368</v>
      </c>
      <c r="I11" s="180" t="s">
        <v>369</v>
      </c>
    </row>
    <row r="12" spans="1:9" ht="25.5">
      <c r="A12" s="175" t="s">
        <v>370</v>
      </c>
      <c r="B12" s="176" t="s">
        <v>371</v>
      </c>
      <c r="C12" s="177" t="s">
        <v>372</v>
      </c>
      <c r="D12" s="178" t="s">
        <v>373</v>
      </c>
      <c r="E12" s="178">
        <v>71170</v>
      </c>
      <c r="F12" s="183" t="s">
        <v>374</v>
      </c>
      <c r="G12" s="180" t="s">
        <v>375</v>
      </c>
      <c r="H12" s="181" t="s">
        <v>376</v>
      </c>
      <c r="I12" s="180" t="s">
        <v>322</v>
      </c>
    </row>
    <row r="13" spans="1:9" ht="38.25">
      <c r="A13" s="175" t="s">
        <v>377</v>
      </c>
      <c r="B13" s="176" t="s">
        <v>378</v>
      </c>
      <c r="C13" s="177" t="s">
        <v>379</v>
      </c>
      <c r="D13" s="178" t="s">
        <v>380</v>
      </c>
      <c r="E13" s="178">
        <v>41434</v>
      </c>
      <c r="F13" s="183" t="s">
        <v>381</v>
      </c>
      <c r="G13" s="180" t="s">
        <v>382</v>
      </c>
      <c r="H13" s="181" t="s">
        <v>383</v>
      </c>
      <c r="I13" s="180" t="s">
        <v>307</v>
      </c>
    </row>
    <row r="14" spans="1:9" ht="25.5">
      <c r="A14" s="175" t="s">
        <v>384</v>
      </c>
      <c r="B14" s="176" t="s">
        <v>385</v>
      </c>
      <c r="C14" s="177" t="s">
        <v>386</v>
      </c>
      <c r="D14" s="178" t="s">
        <v>387</v>
      </c>
      <c r="E14" s="178">
        <v>89697</v>
      </c>
      <c r="F14" s="183" t="s">
        <v>388</v>
      </c>
      <c r="G14" s="180" t="s">
        <v>389</v>
      </c>
      <c r="H14" s="181" t="s">
        <v>329</v>
      </c>
      <c r="I14" s="180" t="s">
        <v>390</v>
      </c>
    </row>
    <row r="15" spans="1:9" ht="51">
      <c r="A15" s="175" t="s">
        <v>391</v>
      </c>
      <c r="B15" s="176" t="s">
        <v>392</v>
      </c>
      <c r="C15" s="177" t="s">
        <v>393</v>
      </c>
      <c r="D15" s="178" t="s">
        <v>394</v>
      </c>
      <c r="E15" s="178">
        <v>41428</v>
      </c>
      <c r="F15" s="183" t="s">
        <v>395</v>
      </c>
      <c r="G15" s="180" t="s">
        <v>396</v>
      </c>
      <c r="H15" s="181" t="s">
        <v>397</v>
      </c>
      <c r="I15" s="180" t="s">
        <v>307</v>
      </c>
    </row>
    <row r="16" spans="1:9">
      <c r="A16" s="175" t="s">
        <v>398</v>
      </c>
      <c r="B16" s="176" t="s">
        <v>399</v>
      </c>
      <c r="C16" s="177"/>
      <c r="D16" s="178" t="s">
        <v>400</v>
      </c>
      <c r="E16" s="178" t="s">
        <v>401</v>
      </c>
      <c r="F16" s="183"/>
      <c r="G16" s="180" t="s">
        <v>402</v>
      </c>
      <c r="H16" s="181"/>
      <c r="I16" s="180"/>
    </row>
    <row r="17" spans="1:9">
      <c r="A17" s="175" t="s">
        <v>403</v>
      </c>
      <c r="B17" s="176" t="s">
        <v>399</v>
      </c>
      <c r="C17" s="177"/>
      <c r="D17" s="178" t="s">
        <v>400</v>
      </c>
      <c r="E17" s="178" t="s">
        <v>401</v>
      </c>
      <c r="F17" s="183"/>
      <c r="G17" s="180" t="s">
        <v>404</v>
      </c>
      <c r="H17" s="181"/>
      <c r="I17" s="180"/>
    </row>
    <row r="18" spans="1:9">
      <c r="A18" s="184" t="s">
        <v>405</v>
      </c>
      <c r="B18" s="192" t="s">
        <v>406</v>
      </c>
      <c r="C18" s="186" t="s">
        <v>407</v>
      </c>
      <c r="D18" s="187" t="s">
        <v>408</v>
      </c>
      <c r="E18" s="187">
        <v>70770</v>
      </c>
      <c r="F18" s="193" t="s">
        <v>409</v>
      </c>
      <c r="G18" s="180" t="s">
        <v>410</v>
      </c>
      <c r="H18" s="191" t="s">
        <v>411</v>
      </c>
      <c r="I18" s="180" t="s">
        <v>412</v>
      </c>
    </row>
    <row r="19" spans="1:9" ht="63.75">
      <c r="A19" s="175" t="s">
        <v>413</v>
      </c>
      <c r="B19" s="176" t="s">
        <v>414</v>
      </c>
      <c r="C19" s="177" t="s">
        <v>415</v>
      </c>
      <c r="D19" s="178" t="s">
        <v>416</v>
      </c>
      <c r="E19" s="178">
        <v>21021</v>
      </c>
      <c r="F19" s="183" t="s">
        <v>417</v>
      </c>
      <c r="G19" s="180" t="s">
        <v>418</v>
      </c>
      <c r="H19" s="181" t="s">
        <v>419</v>
      </c>
      <c r="I19" s="180" t="s">
        <v>420</v>
      </c>
    </row>
    <row r="20" spans="1:9" ht="38.25">
      <c r="A20" s="175" t="s">
        <v>421</v>
      </c>
      <c r="B20" s="176" t="s">
        <v>422</v>
      </c>
      <c r="C20" s="177" t="s">
        <v>423</v>
      </c>
      <c r="D20" s="178" t="s">
        <v>424</v>
      </c>
      <c r="E20" s="178">
        <v>70960</v>
      </c>
      <c r="F20" s="183" t="s">
        <v>425</v>
      </c>
      <c r="G20" s="180" t="s">
        <v>426</v>
      </c>
      <c r="H20" s="181" t="s">
        <v>329</v>
      </c>
      <c r="I20" s="180" t="s">
        <v>390</v>
      </c>
    </row>
    <row r="21" spans="1:9" ht="25.5">
      <c r="A21" s="175" t="s">
        <v>427</v>
      </c>
      <c r="B21" s="176" t="s">
        <v>428</v>
      </c>
      <c r="C21" s="177" t="s">
        <v>429</v>
      </c>
      <c r="D21" s="178" t="s">
        <v>430</v>
      </c>
      <c r="E21" s="178">
        <v>40538</v>
      </c>
      <c r="F21" s="183" t="s">
        <v>431</v>
      </c>
      <c r="G21" s="180" t="s">
        <v>432</v>
      </c>
      <c r="H21" s="181" t="s">
        <v>433</v>
      </c>
      <c r="I21" s="180" t="s">
        <v>307</v>
      </c>
    </row>
    <row r="22" spans="1:9">
      <c r="A22" s="199" t="s">
        <v>434</v>
      </c>
      <c r="B22" s="200" t="s">
        <v>435</v>
      </c>
      <c r="C22" s="181" t="s">
        <v>436</v>
      </c>
      <c r="D22" s="181" t="s">
        <v>437</v>
      </c>
      <c r="E22" s="181">
        <v>40477</v>
      </c>
      <c r="F22" s="181" t="s">
        <v>438</v>
      </c>
      <c r="G22" s="201" t="s">
        <v>439</v>
      </c>
      <c r="H22" s="181" t="s">
        <v>440</v>
      </c>
      <c r="I22" s="201" t="s">
        <v>390</v>
      </c>
    </row>
    <row r="23" spans="1:9" ht="38.25">
      <c r="A23" s="199" t="s">
        <v>441</v>
      </c>
      <c r="B23" s="200" t="s">
        <v>442</v>
      </c>
      <c r="C23" s="181" t="s">
        <v>443</v>
      </c>
      <c r="D23" s="181" t="s">
        <v>444</v>
      </c>
      <c r="E23" s="181">
        <v>40541</v>
      </c>
      <c r="F23" s="181" t="s">
        <v>445</v>
      </c>
      <c r="G23" s="201" t="s">
        <v>446</v>
      </c>
      <c r="H23" s="181" t="s">
        <v>447</v>
      </c>
      <c r="I23" s="201" t="s">
        <v>420</v>
      </c>
    </row>
    <row r="24" spans="1:9" ht="38.25">
      <c r="A24" s="175" t="s">
        <v>448</v>
      </c>
      <c r="B24" s="200" t="s">
        <v>449</v>
      </c>
      <c r="C24" s="181" t="s">
        <v>450</v>
      </c>
      <c r="D24" s="181" t="s">
        <v>451</v>
      </c>
      <c r="E24" s="181">
        <v>41623</v>
      </c>
      <c r="F24" s="181" t="s">
        <v>452</v>
      </c>
      <c r="G24" s="201" t="s">
        <v>453</v>
      </c>
      <c r="H24" s="181" t="s">
        <v>454</v>
      </c>
      <c r="I24" s="201" t="s">
        <v>390</v>
      </c>
    </row>
    <row r="25" spans="1:9" ht="38.25">
      <c r="A25" s="184" t="s">
        <v>455</v>
      </c>
      <c r="B25" s="192" t="s">
        <v>456</v>
      </c>
      <c r="C25" s="186" t="s">
        <v>457</v>
      </c>
      <c r="D25" s="187" t="s">
        <v>458</v>
      </c>
      <c r="E25" s="187">
        <v>41433</v>
      </c>
      <c r="F25" s="193" t="s">
        <v>459</v>
      </c>
      <c r="G25" s="180" t="s">
        <v>460</v>
      </c>
      <c r="H25" s="191" t="s">
        <v>461</v>
      </c>
      <c r="I25" s="180" t="s">
        <v>420</v>
      </c>
    </row>
    <row r="26" spans="1:9" ht="25.5">
      <c r="A26" s="175" t="s">
        <v>462</v>
      </c>
      <c r="B26" s="176" t="s">
        <v>463</v>
      </c>
      <c r="C26" s="177" t="s">
        <v>464</v>
      </c>
      <c r="D26" s="178" t="s">
        <v>465</v>
      </c>
      <c r="E26" s="178">
        <v>41419</v>
      </c>
      <c r="F26" s="183" t="s">
        <v>466</v>
      </c>
      <c r="G26" s="180" t="s">
        <v>467</v>
      </c>
      <c r="H26" s="181" t="s">
        <v>468</v>
      </c>
      <c r="I26" s="180" t="s">
        <v>307</v>
      </c>
    </row>
    <row r="27" spans="1:9">
      <c r="A27" s="175" t="s">
        <v>469</v>
      </c>
      <c r="B27" s="176" t="s">
        <v>470</v>
      </c>
      <c r="C27" s="177" t="s">
        <v>471</v>
      </c>
      <c r="D27" s="178" t="s">
        <v>472</v>
      </c>
      <c r="E27" s="178">
        <v>41575</v>
      </c>
      <c r="F27" s="183" t="s">
        <v>473</v>
      </c>
      <c r="G27" s="180" t="s">
        <v>474</v>
      </c>
      <c r="H27" s="181" t="s">
        <v>475</v>
      </c>
      <c r="I27" s="180" t="s">
        <v>412</v>
      </c>
    </row>
    <row r="28" spans="1:9" ht="38.25">
      <c r="A28" s="175" t="s">
        <v>476</v>
      </c>
      <c r="B28" s="176" t="s">
        <v>477</v>
      </c>
      <c r="C28" s="177" t="s">
        <v>478</v>
      </c>
      <c r="D28" s="178" t="s">
        <v>479</v>
      </c>
      <c r="E28" s="178">
        <v>75461</v>
      </c>
      <c r="F28" s="183" t="s">
        <v>480</v>
      </c>
      <c r="G28" s="180" t="s">
        <v>481</v>
      </c>
      <c r="H28" s="181" t="s">
        <v>482</v>
      </c>
      <c r="I28" s="180" t="s">
        <v>322</v>
      </c>
    </row>
    <row r="29" spans="1:9" ht="25.5">
      <c r="A29" s="175" t="s">
        <v>483</v>
      </c>
      <c r="B29" s="176" t="s">
        <v>399</v>
      </c>
      <c r="C29" s="177"/>
      <c r="D29" s="178" t="s">
        <v>400</v>
      </c>
      <c r="E29" s="178" t="s">
        <v>401</v>
      </c>
      <c r="F29" s="183"/>
      <c r="G29" s="180" t="s">
        <v>426</v>
      </c>
      <c r="H29" s="181"/>
      <c r="I29" s="180"/>
    </row>
    <row r="30" spans="1:9" ht="38.25">
      <c r="A30" s="184" t="s">
        <v>484</v>
      </c>
      <c r="B30" s="192" t="s">
        <v>485</v>
      </c>
      <c r="C30" s="186" t="s">
        <v>486</v>
      </c>
      <c r="D30" s="187" t="s">
        <v>487</v>
      </c>
      <c r="E30" s="187">
        <v>40562</v>
      </c>
      <c r="F30" s="193" t="s">
        <v>488</v>
      </c>
      <c r="G30" s="180" t="s">
        <v>489</v>
      </c>
      <c r="H30" s="191" t="s">
        <v>490</v>
      </c>
      <c r="I30" s="180" t="s">
        <v>412</v>
      </c>
    </row>
    <row r="31" spans="1:9" ht="25.5">
      <c r="A31" s="184" t="s">
        <v>491</v>
      </c>
      <c r="B31" s="192" t="s">
        <v>492</v>
      </c>
      <c r="C31" s="186" t="s">
        <v>493</v>
      </c>
      <c r="D31" s="187" t="s">
        <v>494</v>
      </c>
      <c r="E31" s="187">
        <v>79882</v>
      </c>
      <c r="F31" s="193" t="s">
        <v>495</v>
      </c>
      <c r="G31" s="180" t="s">
        <v>496</v>
      </c>
      <c r="H31" s="191" t="s">
        <v>497</v>
      </c>
      <c r="I31" s="180" t="s">
        <v>307</v>
      </c>
    </row>
    <row r="32" spans="1:9" ht="25.5">
      <c r="A32" s="175" t="s">
        <v>498</v>
      </c>
      <c r="B32" s="176" t="s">
        <v>499</v>
      </c>
      <c r="C32" s="177" t="s">
        <v>500</v>
      </c>
      <c r="D32" s="178" t="s">
        <v>501</v>
      </c>
      <c r="E32" s="178">
        <v>41467</v>
      </c>
      <c r="F32" s="183" t="s">
        <v>502</v>
      </c>
      <c r="G32" s="180" t="s">
        <v>503</v>
      </c>
      <c r="H32" s="181" t="s">
        <v>504</v>
      </c>
      <c r="I32" s="180" t="s">
        <v>307</v>
      </c>
    </row>
    <row r="33" spans="1:9">
      <c r="A33" s="175" t="s">
        <v>505</v>
      </c>
      <c r="B33" s="176" t="s">
        <v>506</v>
      </c>
      <c r="C33" s="177" t="s">
        <v>507</v>
      </c>
      <c r="D33" s="178" t="s">
        <v>508</v>
      </c>
      <c r="E33" s="178">
        <v>41939</v>
      </c>
      <c r="F33" s="183" t="s">
        <v>509</v>
      </c>
      <c r="G33" s="180" t="s">
        <v>510</v>
      </c>
      <c r="H33" s="181" t="s">
        <v>511</v>
      </c>
      <c r="I33" s="180" t="s">
        <v>307</v>
      </c>
    </row>
    <row r="34" spans="1:9" ht="25.5">
      <c r="A34" s="184" t="s">
        <v>512</v>
      </c>
      <c r="B34" s="192" t="s">
        <v>513</v>
      </c>
      <c r="C34" s="186" t="s">
        <v>514</v>
      </c>
      <c r="D34" s="187" t="s">
        <v>515</v>
      </c>
      <c r="E34" s="187">
        <v>88864</v>
      </c>
      <c r="F34" s="193" t="s">
        <v>516</v>
      </c>
      <c r="G34" s="180" t="s">
        <v>517</v>
      </c>
      <c r="H34" s="191" t="s">
        <v>518</v>
      </c>
      <c r="I34" s="180" t="s">
        <v>307</v>
      </c>
    </row>
    <row r="35" spans="1:9" ht="25.5">
      <c r="A35" s="184" t="s">
        <v>519</v>
      </c>
      <c r="B35" s="192" t="s">
        <v>520</v>
      </c>
      <c r="C35" s="186" t="s">
        <v>521</v>
      </c>
      <c r="D35" s="187" t="s">
        <v>522</v>
      </c>
      <c r="E35" s="187">
        <v>127333</v>
      </c>
      <c r="F35" s="193" t="s">
        <v>523</v>
      </c>
      <c r="G35" s="180" t="s">
        <v>524</v>
      </c>
      <c r="H35" s="191" t="s">
        <v>525</v>
      </c>
      <c r="I35" s="180" t="s">
        <v>420</v>
      </c>
    </row>
    <row r="36" spans="1:9" ht="25.5">
      <c r="A36" s="175" t="s">
        <v>526</v>
      </c>
      <c r="B36" s="176" t="s">
        <v>527</v>
      </c>
      <c r="C36" s="177" t="s">
        <v>528</v>
      </c>
      <c r="D36" s="178" t="s">
        <v>529</v>
      </c>
      <c r="E36" s="178">
        <v>42106</v>
      </c>
      <c r="F36" s="183" t="s">
        <v>530</v>
      </c>
      <c r="G36" s="180" t="s">
        <v>531</v>
      </c>
      <c r="H36" s="181" t="s">
        <v>532</v>
      </c>
      <c r="I36" s="180" t="s">
        <v>307</v>
      </c>
    </row>
    <row r="37" spans="1:9" ht="25.5">
      <c r="A37" s="175" t="s">
        <v>533</v>
      </c>
      <c r="B37" s="176" t="s">
        <v>534</v>
      </c>
      <c r="C37" s="177" t="s">
        <v>535</v>
      </c>
      <c r="D37" s="178" t="s">
        <v>536</v>
      </c>
      <c r="E37" s="178">
        <v>70270</v>
      </c>
      <c r="F37" s="179" t="s">
        <v>537</v>
      </c>
      <c r="G37" s="180" t="s">
        <v>538</v>
      </c>
      <c r="H37" s="181" t="s">
        <v>339</v>
      </c>
      <c r="I37" s="180" t="s">
        <v>369</v>
      </c>
    </row>
    <row r="38" spans="1:9" ht="25.5">
      <c r="A38" s="184" t="s">
        <v>539</v>
      </c>
      <c r="B38" s="192" t="s">
        <v>540</v>
      </c>
      <c r="C38" s="186" t="s">
        <v>541</v>
      </c>
      <c r="D38" s="187" t="s">
        <v>542</v>
      </c>
      <c r="E38" s="187" t="s">
        <v>543</v>
      </c>
      <c r="F38" s="193" t="s">
        <v>544</v>
      </c>
      <c r="G38" s="180" t="s">
        <v>545</v>
      </c>
      <c r="H38" s="191" t="s">
        <v>546</v>
      </c>
      <c r="I38" s="180"/>
    </row>
  </sheetData>
  <sheetProtection selectLockedCells="1"/>
  <phoneticPr fontId="3" type="noConversion"/>
  <hyperlinks>
    <hyperlink ref="G31" r:id="rId1"/>
    <hyperlink ref="G25" r:id="rId2"/>
    <hyperlink ref="G35" r:id="rId3"/>
    <hyperlink ref="G19" r:id="rId4"/>
    <hyperlink ref="G2" r:id="rId5"/>
    <hyperlink ref="G10" r:id="rId6"/>
    <hyperlink ref="G20" r:id="rId7"/>
    <hyperlink ref="G21" r:id="rId8"/>
    <hyperlink ref="G23" r:id="rId9"/>
    <hyperlink ref="G28" r:id="rId10"/>
    <hyperlink ref="G32" r:id="rId11"/>
    <hyperlink ref="G24" r:id="rId12"/>
    <hyperlink ref="G15" r:id="rId13"/>
    <hyperlink ref="G36" r:id="rId14"/>
    <hyperlink ref="G27" r:id="rId15"/>
    <hyperlink ref="G13" r:id="rId16"/>
    <hyperlink ref="G5" r:id="rId17"/>
    <hyperlink ref="G37" r:id="rId18"/>
    <hyperlink ref="G11" r:id="rId19"/>
    <hyperlink ref="G9" r:id="rId20"/>
    <hyperlink ref="G18" r:id="rId21"/>
    <hyperlink ref="G12" r:id="rId22"/>
    <hyperlink ref="G4" r:id="rId23"/>
    <hyperlink ref="G30" r:id="rId24" display="amanda@saltogym.org;Holly.gallagher1@outlook.com"/>
    <hyperlink ref="G14" r:id="rId25"/>
    <hyperlink ref="G34" r:id="rId26"/>
    <hyperlink ref="G3" r:id="rId27"/>
    <hyperlink ref="G26" r:id="rId28" display="zoe@springiton.co.uk;Mail@springiton.co.uk;lex.wilson@outlook.com"/>
    <hyperlink ref="G17" r:id="rId29"/>
    <hyperlink ref="G29" r:id="rId30"/>
    <hyperlink ref="G6" r:id="rId31"/>
    <hyperlink ref="G7" r:id="rId32"/>
    <hyperlink ref="G8" r:id="rId33"/>
    <hyperlink ref="G33" r:id="rId34"/>
    <hyperlink ref="G16" r:id="rId35"/>
    <hyperlink ref="G38" r:id="rId36"/>
  </hyperlinks>
  <pageMargins left="0.75" right="0.75" top="1" bottom="1" header="0.5" footer="0.5"/>
  <pageSetup paperSize="9" orientation="portrait" horizontalDpi="4294967294" r:id="rId3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80"/>
  <sheetViews>
    <sheetView workbookViewId="0">
      <selection activeCell="D5" sqref="D5"/>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t="s">
        <v>125</v>
      </c>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t="s">
        <v>91</v>
      </c>
      <c r="F2" s="23" t="s">
        <v>91</v>
      </c>
      <c r="G2" s="25" t="s">
        <v>91</v>
      </c>
      <c r="H2" s="23"/>
      <c r="I2" s="25" t="s">
        <v>91</v>
      </c>
      <c r="J2" s="23" t="s">
        <v>91</v>
      </c>
      <c r="K2" s="25" t="s">
        <v>91</v>
      </c>
      <c r="L2" s="23" t="s">
        <v>91</v>
      </c>
      <c r="M2" s="25" t="s">
        <v>91</v>
      </c>
      <c r="N2" s="23" t="s">
        <v>91</v>
      </c>
      <c r="O2" s="25" t="s">
        <v>91</v>
      </c>
      <c r="P2" s="23" t="s">
        <v>91</v>
      </c>
      <c r="R2" s="23"/>
      <c r="S2" s="23" t="s">
        <v>91</v>
      </c>
      <c r="T2" s="1">
        <v>2</v>
      </c>
      <c r="Z2" s="42" t="s">
        <v>279</v>
      </c>
      <c r="AA2" s="37"/>
      <c r="AB2" s="36"/>
      <c r="AC2" s="37"/>
    </row>
    <row r="3" spans="1:29">
      <c r="A3" s="24" t="s">
        <v>91</v>
      </c>
      <c r="B3" s="23" t="s">
        <v>91</v>
      </c>
      <c r="C3" s="25" t="s">
        <v>91</v>
      </c>
      <c r="D3" s="23" t="s">
        <v>91</v>
      </c>
      <c r="E3" s="25" t="s">
        <v>91</v>
      </c>
      <c r="F3" s="23" t="s">
        <v>91</v>
      </c>
      <c r="G3" s="25" t="s">
        <v>91</v>
      </c>
      <c r="H3" s="23"/>
      <c r="I3" s="25" t="s">
        <v>91</v>
      </c>
      <c r="J3" s="23" t="s">
        <v>91</v>
      </c>
      <c r="K3" s="25" t="s">
        <v>91</v>
      </c>
      <c r="L3" s="23" t="s">
        <v>91</v>
      </c>
      <c r="M3" s="25" t="s">
        <v>91</v>
      </c>
      <c r="N3" s="23" t="s">
        <v>91</v>
      </c>
      <c r="O3" s="25" t="s">
        <v>91</v>
      </c>
      <c r="P3" s="23" t="s">
        <v>91</v>
      </c>
      <c r="R3" s="23"/>
      <c r="S3" s="23" t="s">
        <v>91</v>
      </c>
      <c r="T3" s="1">
        <v>3</v>
      </c>
      <c r="Z3" s="42" t="s">
        <v>278</v>
      </c>
      <c r="AA3" s="37"/>
      <c r="AB3" s="36"/>
      <c r="AC3" s="37"/>
    </row>
    <row r="4" spans="1:29">
      <c r="A4" s="24" t="s">
        <v>91</v>
      </c>
      <c r="B4" s="23" t="s">
        <v>91</v>
      </c>
      <c r="C4" s="25" t="s">
        <v>91</v>
      </c>
      <c r="D4" s="23" t="s">
        <v>91</v>
      </c>
      <c r="E4" s="25" t="s">
        <v>91</v>
      </c>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42" t="s">
        <v>277</v>
      </c>
      <c r="AA4" s="37"/>
      <c r="AB4" s="36"/>
      <c r="AC4" s="37"/>
    </row>
    <row r="5" spans="1:29">
      <c r="A5" s="24" t="s">
        <v>91</v>
      </c>
      <c r="B5" s="23" t="s">
        <v>91</v>
      </c>
      <c r="C5" s="25" t="s">
        <v>91</v>
      </c>
      <c r="D5" s="23" t="s">
        <v>91</v>
      </c>
      <c r="E5" s="25" t="s">
        <v>91</v>
      </c>
      <c r="F5" s="23" t="s">
        <v>91</v>
      </c>
      <c r="G5" s="25" t="s">
        <v>91</v>
      </c>
      <c r="H5" s="23"/>
      <c r="I5" s="25" t="s">
        <v>91</v>
      </c>
      <c r="J5" s="23" t="s">
        <v>91</v>
      </c>
      <c r="K5" s="25" t="s">
        <v>91</v>
      </c>
      <c r="L5" s="23" t="s">
        <v>91</v>
      </c>
      <c r="M5" s="25" t="s">
        <v>91</v>
      </c>
      <c r="N5" s="23" t="s">
        <v>91</v>
      </c>
      <c r="O5" s="25" t="s">
        <v>91</v>
      </c>
      <c r="P5" s="23" t="s">
        <v>91</v>
      </c>
      <c r="R5" s="23"/>
      <c r="S5" s="23" t="s">
        <v>91</v>
      </c>
      <c r="T5" s="1">
        <v>5</v>
      </c>
      <c r="U5" s="21"/>
      <c r="Z5" s="42" t="s">
        <v>230</v>
      </c>
      <c r="AA5" s="37"/>
      <c r="AB5" s="36"/>
      <c r="AC5" s="37"/>
    </row>
    <row r="6" spans="1:29">
      <c r="A6" s="24" t="s">
        <v>91</v>
      </c>
      <c r="B6" s="23" t="s">
        <v>91</v>
      </c>
      <c r="C6" s="24" t="s">
        <v>91</v>
      </c>
      <c r="D6" s="23" t="s">
        <v>91</v>
      </c>
      <c r="E6" s="25" t="s">
        <v>91</v>
      </c>
      <c r="F6" s="23" t="s">
        <v>91</v>
      </c>
      <c r="G6" s="25" t="s">
        <v>91</v>
      </c>
      <c r="H6" s="23"/>
      <c r="I6" s="25" t="s">
        <v>91</v>
      </c>
      <c r="J6" s="23" t="s">
        <v>91</v>
      </c>
      <c r="K6" s="25" t="s">
        <v>91</v>
      </c>
      <c r="L6" s="23" t="s">
        <v>91</v>
      </c>
      <c r="M6" s="25" t="s">
        <v>91</v>
      </c>
      <c r="N6" s="23" t="s">
        <v>91</v>
      </c>
      <c r="O6" s="25" t="s">
        <v>91</v>
      </c>
      <c r="P6" s="23" t="s">
        <v>91</v>
      </c>
      <c r="Q6" s="41"/>
      <c r="R6" s="27"/>
      <c r="S6" s="23" t="s">
        <v>91</v>
      </c>
      <c r="T6" s="1">
        <v>6</v>
      </c>
      <c r="U6" s="21"/>
      <c r="Z6" s="42" t="s">
        <v>135</v>
      </c>
      <c r="AA6" s="37"/>
      <c r="AB6" s="36"/>
      <c r="AC6" s="37"/>
    </row>
    <row r="7" spans="1:29">
      <c r="A7" s="24" t="s">
        <v>91</v>
      </c>
      <c r="B7" s="23" t="s">
        <v>91</v>
      </c>
      <c r="C7" s="25" t="s">
        <v>91</v>
      </c>
      <c r="D7" s="23" t="s">
        <v>91</v>
      </c>
      <c r="E7" s="154" t="s">
        <v>102</v>
      </c>
      <c r="F7" s="155" t="s">
        <v>102</v>
      </c>
      <c r="G7" s="154" t="s">
        <v>102</v>
      </c>
      <c r="H7" s="27"/>
      <c r="I7" s="154" t="s">
        <v>242</v>
      </c>
      <c r="J7" s="155" t="s">
        <v>242</v>
      </c>
      <c r="K7" s="154" t="s">
        <v>242</v>
      </c>
      <c r="L7" s="155" t="s">
        <v>242</v>
      </c>
      <c r="M7" s="154" t="s">
        <v>242</v>
      </c>
      <c r="N7" s="155" t="s">
        <v>242</v>
      </c>
      <c r="O7" s="154" t="s">
        <v>242</v>
      </c>
      <c r="P7" s="155" t="s">
        <v>242</v>
      </c>
      <c r="Q7" s="41"/>
      <c r="R7" s="27"/>
      <c r="S7" s="32" t="s">
        <v>102</v>
      </c>
      <c r="T7" s="1">
        <v>7</v>
      </c>
      <c r="U7" s="21" t="s">
        <v>272</v>
      </c>
      <c r="Z7" s="42" t="s">
        <v>136</v>
      </c>
      <c r="AA7" s="37"/>
      <c r="AB7" s="37"/>
      <c r="AC7" s="37"/>
    </row>
    <row r="8" spans="1:29">
      <c r="A8" s="24" t="s">
        <v>91</v>
      </c>
      <c r="B8" s="23" t="s">
        <v>91</v>
      </c>
      <c r="C8" s="24" t="s">
        <v>91</v>
      </c>
      <c r="D8" s="23" t="s">
        <v>91</v>
      </c>
      <c r="E8" s="154" t="s">
        <v>102</v>
      </c>
      <c r="F8" s="155" t="s">
        <v>102</v>
      </c>
      <c r="G8" s="154" t="s">
        <v>102</v>
      </c>
      <c r="H8" s="27"/>
      <c r="I8" s="154" t="s">
        <v>242</v>
      </c>
      <c r="J8" s="155" t="s">
        <v>242</v>
      </c>
      <c r="K8" s="154" t="s">
        <v>242</v>
      </c>
      <c r="L8" s="155" t="s">
        <v>242</v>
      </c>
      <c r="M8" s="154" t="s">
        <v>242</v>
      </c>
      <c r="N8" s="155" t="s">
        <v>242</v>
      </c>
      <c r="O8" s="154" t="s">
        <v>242</v>
      </c>
      <c r="P8" s="155" t="s">
        <v>242</v>
      </c>
      <c r="Q8" s="41"/>
      <c r="R8" s="27"/>
      <c r="S8" s="32" t="s">
        <v>102</v>
      </c>
      <c r="T8" s="1">
        <v>8</v>
      </c>
      <c r="U8" s="21" t="s">
        <v>273</v>
      </c>
      <c r="Z8" s="42" t="s">
        <v>137</v>
      </c>
      <c r="AA8" s="37"/>
      <c r="AB8" s="37"/>
      <c r="AC8" s="37"/>
    </row>
    <row r="9" spans="1:29">
      <c r="A9" s="24" t="s">
        <v>91</v>
      </c>
      <c r="B9" s="27" t="s">
        <v>103</v>
      </c>
      <c r="C9" s="41" t="s">
        <v>103</v>
      </c>
      <c r="D9" s="27" t="s">
        <v>103</v>
      </c>
      <c r="E9" s="41" t="s">
        <v>103</v>
      </c>
      <c r="F9" s="27" t="s">
        <v>103</v>
      </c>
      <c r="G9" s="41" t="s">
        <v>103</v>
      </c>
      <c r="H9" s="27"/>
      <c r="I9" s="41" t="s">
        <v>242</v>
      </c>
      <c r="J9" s="27" t="s">
        <v>242</v>
      </c>
      <c r="K9" s="41" t="s">
        <v>242</v>
      </c>
      <c r="L9" s="27" t="s">
        <v>242</v>
      </c>
      <c r="M9" s="41" t="s">
        <v>242</v>
      </c>
      <c r="N9" s="27" t="s">
        <v>242</v>
      </c>
      <c r="O9" s="41" t="s">
        <v>242</v>
      </c>
      <c r="P9" s="27" t="s">
        <v>242</v>
      </c>
      <c r="Q9" s="41"/>
      <c r="R9" s="27"/>
      <c r="S9" s="32" t="s">
        <v>103</v>
      </c>
      <c r="T9" s="1">
        <v>9</v>
      </c>
      <c r="U9" s="21" t="s">
        <v>274</v>
      </c>
      <c r="Z9" s="42" t="s">
        <v>138</v>
      </c>
      <c r="AA9" s="37"/>
      <c r="AB9" s="37"/>
      <c r="AC9" s="37"/>
    </row>
    <row r="10" spans="1:29">
      <c r="A10" s="31" t="s">
        <v>276</v>
      </c>
      <c r="B10" s="27" t="s">
        <v>103</v>
      </c>
      <c r="C10" s="41" t="s">
        <v>103</v>
      </c>
      <c r="D10" s="27" t="s">
        <v>103</v>
      </c>
      <c r="E10" s="41" t="s">
        <v>103</v>
      </c>
      <c r="F10" s="27" t="s">
        <v>103</v>
      </c>
      <c r="G10" s="4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42" t="s">
        <v>139</v>
      </c>
      <c r="AA10" s="37"/>
      <c r="AB10" s="37"/>
      <c r="AC10" s="37"/>
    </row>
    <row r="11" spans="1:29">
      <c r="A11" s="31" t="s">
        <v>104</v>
      </c>
      <c r="B11" s="27" t="s">
        <v>104</v>
      </c>
      <c r="C11" s="41" t="s">
        <v>104</v>
      </c>
      <c r="D11" s="27" t="s">
        <v>104</v>
      </c>
      <c r="E11" s="41" t="s">
        <v>104</v>
      </c>
      <c r="F11" s="27" t="s">
        <v>104</v>
      </c>
      <c r="G11" s="41" t="s">
        <v>104</v>
      </c>
      <c r="H11" s="27"/>
      <c r="I11" s="41" t="s">
        <v>242</v>
      </c>
      <c r="J11" s="27" t="s">
        <v>242</v>
      </c>
      <c r="K11" s="41" t="s">
        <v>242</v>
      </c>
      <c r="L11" s="27" t="s">
        <v>242</v>
      </c>
      <c r="M11" s="41" t="s">
        <v>242</v>
      </c>
      <c r="N11" s="27" t="s">
        <v>242</v>
      </c>
      <c r="O11" s="41" t="s">
        <v>242</v>
      </c>
      <c r="P11" s="27" t="s">
        <v>242</v>
      </c>
      <c r="Q11" s="41"/>
      <c r="R11" s="27"/>
      <c r="S11" s="32" t="s">
        <v>104</v>
      </c>
      <c r="T11" s="1">
        <v>11</v>
      </c>
      <c r="U11" s="21" t="s">
        <v>125</v>
      </c>
      <c r="Z11" s="42" t="s">
        <v>140</v>
      </c>
      <c r="AA11" s="37"/>
      <c r="AB11" s="37"/>
      <c r="AC11" s="37"/>
    </row>
    <row r="12" spans="1:29">
      <c r="A12" s="31" t="s">
        <v>104</v>
      </c>
      <c r="B12" s="27" t="s">
        <v>104</v>
      </c>
      <c r="C12" s="41" t="s">
        <v>104</v>
      </c>
      <c r="D12" s="27" t="s">
        <v>104</v>
      </c>
      <c r="E12" s="41" t="s">
        <v>104</v>
      </c>
      <c r="F12" s="27" t="s">
        <v>104</v>
      </c>
      <c r="G12" s="41" t="s">
        <v>104</v>
      </c>
      <c r="H12" s="27"/>
      <c r="I12" s="41" t="s">
        <v>242</v>
      </c>
      <c r="J12" s="27" t="s">
        <v>242</v>
      </c>
      <c r="K12" s="41" t="s">
        <v>242</v>
      </c>
      <c r="L12" s="27" t="s">
        <v>242</v>
      </c>
      <c r="M12" s="41" t="s">
        <v>242</v>
      </c>
      <c r="N12" s="27" t="s">
        <v>242</v>
      </c>
      <c r="O12" s="41" t="s">
        <v>242</v>
      </c>
      <c r="P12" s="27" t="s">
        <v>242</v>
      </c>
      <c r="Q12" s="41"/>
      <c r="R12" s="27"/>
      <c r="S12" s="32" t="s">
        <v>104</v>
      </c>
      <c r="T12" s="1">
        <v>12</v>
      </c>
      <c r="U12" s="21" t="s">
        <v>100</v>
      </c>
      <c r="Z12" s="42" t="s">
        <v>141</v>
      </c>
      <c r="AA12" s="37"/>
      <c r="AB12" s="37"/>
      <c r="AC12" s="37"/>
    </row>
    <row r="13" spans="1:29">
      <c r="A13" s="41" t="s">
        <v>105</v>
      </c>
      <c r="B13" s="27" t="s">
        <v>105</v>
      </c>
      <c r="C13" s="41" t="s">
        <v>105</v>
      </c>
      <c r="D13" s="27" t="s">
        <v>240</v>
      </c>
      <c r="E13" s="41" t="s">
        <v>105</v>
      </c>
      <c r="F13" s="27" t="s">
        <v>105</v>
      </c>
      <c r="G13" s="41" t="s">
        <v>105</v>
      </c>
      <c r="H13" s="27"/>
      <c r="I13" s="41" t="s">
        <v>242</v>
      </c>
      <c r="J13" s="27" t="s">
        <v>242</v>
      </c>
      <c r="K13" s="41" t="s">
        <v>242</v>
      </c>
      <c r="L13" s="27" t="s">
        <v>242</v>
      </c>
      <c r="M13" s="41" t="s">
        <v>242</v>
      </c>
      <c r="N13" s="27" t="s">
        <v>242</v>
      </c>
      <c r="O13" s="41" t="s">
        <v>242</v>
      </c>
      <c r="P13" s="27" t="s">
        <v>242</v>
      </c>
      <c r="Q13" s="41"/>
      <c r="R13" s="27"/>
      <c r="S13" s="32" t="s">
        <v>240</v>
      </c>
      <c r="T13" s="1">
        <v>13</v>
      </c>
      <c r="U13" s="21" t="s">
        <v>99</v>
      </c>
      <c r="Z13" s="42" t="s">
        <v>142</v>
      </c>
      <c r="AA13" s="37"/>
      <c r="AB13" s="37"/>
      <c r="AC13" s="37"/>
    </row>
    <row r="14" spans="1:29">
      <c r="A14" s="41" t="s">
        <v>105</v>
      </c>
      <c r="B14" s="27" t="s">
        <v>105</v>
      </c>
      <c r="C14" s="41" t="s">
        <v>105</v>
      </c>
      <c r="D14" s="27" t="s">
        <v>240</v>
      </c>
      <c r="E14" s="41" t="s">
        <v>105</v>
      </c>
      <c r="F14" s="27" t="s">
        <v>105</v>
      </c>
      <c r="G14" s="41" t="s">
        <v>105</v>
      </c>
      <c r="H14" s="27"/>
      <c r="I14" s="41" t="s">
        <v>242</v>
      </c>
      <c r="J14" s="27" t="s">
        <v>242</v>
      </c>
      <c r="K14" s="41" t="s">
        <v>242</v>
      </c>
      <c r="L14" s="27" t="s">
        <v>242</v>
      </c>
      <c r="M14" s="41" t="s">
        <v>242</v>
      </c>
      <c r="N14" s="27" t="s">
        <v>242</v>
      </c>
      <c r="O14" s="41" t="s">
        <v>242</v>
      </c>
      <c r="P14" s="27" t="s">
        <v>242</v>
      </c>
      <c r="Q14" s="41"/>
      <c r="R14" s="27"/>
      <c r="S14" s="32" t="s">
        <v>240</v>
      </c>
      <c r="T14" s="1">
        <v>14</v>
      </c>
      <c r="U14" s="21" t="s">
        <v>118</v>
      </c>
      <c r="Z14" s="42" t="s">
        <v>143</v>
      </c>
      <c r="AA14" s="37"/>
      <c r="AB14" s="37"/>
      <c r="AC14" s="37"/>
    </row>
    <row r="15" spans="1:29">
      <c r="A15" s="41" t="s">
        <v>106</v>
      </c>
      <c r="B15" s="27" t="s">
        <v>107</v>
      </c>
      <c r="C15" s="41" t="s">
        <v>107</v>
      </c>
      <c r="D15" s="27" t="s">
        <v>240</v>
      </c>
      <c r="E15" s="41" t="s">
        <v>107</v>
      </c>
      <c r="F15" s="27" t="s">
        <v>107</v>
      </c>
      <c r="G15" s="41" t="s">
        <v>107</v>
      </c>
      <c r="H15" s="27"/>
      <c r="I15" s="41" t="s">
        <v>107</v>
      </c>
      <c r="J15" s="27" t="s">
        <v>107</v>
      </c>
      <c r="K15" s="41" t="s">
        <v>107</v>
      </c>
      <c r="L15" s="27" t="s">
        <v>107</v>
      </c>
      <c r="M15" s="41" t="s">
        <v>107</v>
      </c>
      <c r="N15" s="27" t="s">
        <v>107</v>
      </c>
      <c r="O15" s="41" t="s">
        <v>107</v>
      </c>
      <c r="P15" s="27" t="s">
        <v>107</v>
      </c>
      <c r="Q15" s="41"/>
      <c r="R15" s="27"/>
      <c r="S15" s="32" t="s">
        <v>240</v>
      </c>
      <c r="T15" s="1">
        <v>15</v>
      </c>
      <c r="U15" s="21" t="s">
        <v>119</v>
      </c>
      <c r="Z15" s="42" t="s">
        <v>144</v>
      </c>
      <c r="AA15" s="37"/>
      <c r="AB15" s="37"/>
      <c r="AC15" s="37"/>
    </row>
    <row r="16" spans="1:29">
      <c r="A16" s="41" t="s">
        <v>106</v>
      </c>
      <c r="B16" s="27" t="s">
        <v>107</v>
      </c>
      <c r="C16" s="41" t="s">
        <v>107</v>
      </c>
      <c r="D16" s="27" t="s">
        <v>240</v>
      </c>
      <c r="E16" s="41" t="s">
        <v>107</v>
      </c>
      <c r="F16" s="27" t="s">
        <v>107</v>
      </c>
      <c r="G16" s="41" t="s">
        <v>107</v>
      </c>
      <c r="H16" s="27"/>
      <c r="I16" s="41" t="s">
        <v>107</v>
      </c>
      <c r="J16" s="27" t="s">
        <v>107</v>
      </c>
      <c r="K16" s="41" t="s">
        <v>107</v>
      </c>
      <c r="L16" s="27" t="s">
        <v>107</v>
      </c>
      <c r="M16" s="41" t="s">
        <v>107</v>
      </c>
      <c r="N16" s="27" t="s">
        <v>107</v>
      </c>
      <c r="O16" s="41" t="s">
        <v>107</v>
      </c>
      <c r="P16" s="27" t="s">
        <v>107</v>
      </c>
      <c r="Q16" s="41"/>
      <c r="R16" s="27"/>
      <c r="S16" s="32" t="s">
        <v>240</v>
      </c>
      <c r="T16" s="1">
        <v>16</v>
      </c>
      <c r="U16" s="21" t="s">
        <v>121</v>
      </c>
      <c r="Z16" s="42" t="s">
        <v>145</v>
      </c>
      <c r="AA16" s="37"/>
      <c r="AB16" s="37"/>
      <c r="AC16" s="37"/>
    </row>
    <row r="17" spans="1:29">
      <c r="A17" s="41" t="s">
        <v>101</v>
      </c>
      <c r="B17" s="27" t="s">
        <v>107</v>
      </c>
      <c r="C17" s="41" t="s">
        <v>107</v>
      </c>
      <c r="D17" s="27" t="s">
        <v>240</v>
      </c>
      <c r="E17" s="41" t="s">
        <v>107</v>
      </c>
      <c r="F17" s="27" t="s">
        <v>107</v>
      </c>
      <c r="G17" s="41" t="s">
        <v>107</v>
      </c>
      <c r="H17" s="27"/>
      <c r="I17" s="41" t="s">
        <v>107</v>
      </c>
      <c r="J17" s="27" t="s">
        <v>107</v>
      </c>
      <c r="K17" s="41" t="s">
        <v>107</v>
      </c>
      <c r="L17" s="27" t="s">
        <v>107</v>
      </c>
      <c r="M17" s="41" t="s">
        <v>107</v>
      </c>
      <c r="N17" s="27" t="s">
        <v>107</v>
      </c>
      <c r="O17" s="41" t="s">
        <v>107</v>
      </c>
      <c r="P17" s="27" t="s">
        <v>107</v>
      </c>
      <c r="Q17" s="41"/>
      <c r="R17" s="27"/>
      <c r="S17" s="32" t="s">
        <v>240</v>
      </c>
      <c r="T17" s="1">
        <v>17</v>
      </c>
      <c r="U17" s="21" t="s">
        <v>120</v>
      </c>
      <c r="Z17" s="42" t="s">
        <v>146</v>
      </c>
      <c r="AA17" s="37"/>
      <c r="AB17" s="37"/>
      <c r="AC17" s="37"/>
    </row>
    <row r="18" spans="1:29">
      <c r="A18" s="41" t="s">
        <v>101</v>
      </c>
      <c r="B18" s="27" t="s">
        <v>107</v>
      </c>
      <c r="C18" s="41" t="s">
        <v>107</v>
      </c>
      <c r="D18" s="27" t="s">
        <v>241</v>
      </c>
      <c r="E18" s="41" t="s">
        <v>107</v>
      </c>
      <c r="F18" s="27" t="s">
        <v>107</v>
      </c>
      <c r="G18" s="41" t="s">
        <v>107</v>
      </c>
      <c r="H18" s="27"/>
      <c r="I18" s="41" t="s">
        <v>107</v>
      </c>
      <c r="J18" s="27" t="s">
        <v>107</v>
      </c>
      <c r="K18" s="41" t="s">
        <v>107</v>
      </c>
      <c r="L18" s="27" t="s">
        <v>107</v>
      </c>
      <c r="M18" s="41" t="s">
        <v>107</v>
      </c>
      <c r="N18" s="27" t="s">
        <v>107</v>
      </c>
      <c r="O18" s="41" t="s">
        <v>107</v>
      </c>
      <c r="P18" s="27" t="s">
        <v>107</v>
      </c>
      <c r="Q18" s="41"/>
      <c r="R18" s="27"/>
      <c r="S18" s="32" t="s">
        <v>241</v>
      </c>
      <c r="T18" s="1">
        <v>18</v>
      </c>
      <c r="U18" s="21" t="s">
        <v>243</v>
      </c>
      <c r="Z18" s="42" t="s">
        <v>147</v>
      </c>
      <c r="AA18" s="37"/>
      <c r="AB18" s="37"/>
      <c r="AC18" s="37"/>
    </row>
    <row r="19" spans="1:29">
      <c r="A19" s="41" t="s">
        <v>101</v>
      </c>
      <c r="B19" s="27" t="s">
        <v>107</v>
      </c>
      <c r="C19" s="41" t="s">
        <v>107</v>
      </c>
      <c r="D19" s="27" t="s">
        <v>241</v>
      </c>
      <c r="E19" s="41" t="s">
        <v>107</v>
      </c>
      <c r="F19" s="27" t="s">
        <v>107</v>
      </c>
      <c r="G19" s="41" t="s">
        <v>107</v>
      </c>
      <c r="H19" s="27"/>
      <c r="I19" s="41" t="s">
        <v>107</v>
      </c>
      <c r="J19" s="27" t="s">
        <v>107</v>
      </c>
      <c r="K19" s="41" t="s">
        <v>107</v>
      </c>
      <c r="L19" s="27" t="s">
        <v>107</v>
      </c>
      <c r="M19" s="41" t="s">
        <v>107</v>
      </c>
      <c r="N19" s="27" t="s">
        <v>107</v>
      </c>
      <c r="O19" s="41" t="s">
        <v>107</v>
      </c>
      <c r="P19" s="27" t="s">
        <v>107</v>
      </c>
      <c r="Q19" s="41"/>
      <c r="R19" s="27"/>
      <c r="S19" s="32" t="s">
        <v>241</v>
      </c>
      <c r="T19" s="1">
        <v>19</v>
      </c>
      <c r="U19" s="21" t="s">
        <v>244</v>
      </c>
      <c r="Z19" s="42" t="s">
        <v>148</v>
      </c>
      <c r="AA19" s="37"/>
      <c r="AB19" s="37"/>
      <c r="AC19" s="37"/>
    </row>
    <row r="20" spans="1:29">
      <c r="A20" s="41" t="s">
        <v>101</v>
      </c>
      <c r="B20" s="27" t="s">
        <v>107</v>
      </c>
      <c r="C20" s="41" t="s">
        <v>107</v>
      </c>
      <c r="D20" s="27" t="s">
        <v>241</v>
      </c>
      <c r="E20" s="41" t="s">
        <v>107</v>
      </c>
      <c r="F20" s="27" t="s">
        <v>107</v>
      </c>
      <c r="G20" s="41" t="s">
        <v>107</v>
      </c>
      <c r="H20" s="27"/>
      <c r="I20" s="41" t="s">
        <v>107</v>
      </c>
      <c r="J20" s="27" t="s">
        <v>107</v>
      </c>
      <c r="K20" s="41" t="s">
        <v>107</v>
      </c>
      <c r="L20" s="27" t="s">
        <v>107</v>
      </c>
      <c r="M20" s="41" t="s">
        <v>107</v>
      </c>
      <c r="N20" s="27" t="s">
        <v>107</v>
      </c>
      <c r="O20" s="41" t="s">
        <v>107</v>
      </c>
      <c r="P20" s="27" t="s">
        <v>107</v>
      </c>
      <c r="Q20" s="41"/>
      <c r="R20" s="27"/>
      <c r="S20" s="32" t="s">
        <v>241</v>
      </c>
      <c r="T20" s="1">
        <v>20</v>
      </c>
      <c r="U20" s="21" t="s">
        <v>245</v>
      </c>
      <c r="Z20" s="42" t="s">
        <v>149</v>
      </c>
      <c r="AA20" s="37"/>
      <c r="AB20" s="37"/>
      <c r="AC20" s="37"/>
    </row>
    <row r="21" spans="1:29">
      <c r="A21" s="41" t="s">
        <v>101</v>
      </c>
      <c r="B21" s="27" t="s">
        <v>107</v>
      </c>
      <c r="C21" s="41" t="s">
        <v>107</v>
      </c>
      <c r="D21" s="27" t="s">
        <v>241</v>
      </c>
      <c r="E21" s="41" t="s">
        <v>107</v>
      </c>
      <c r="F21" s="27" t="s">
        <v>107</v>
      </c>
      <c r="G21" s="41" t="s">
        <v>107</v>
      </c>
      <c r="H21" s="27"/>
      <c r="I21" s="41" t="s">
        <v>107</v>
      </c>
      <c r="J21" s="27" t="s">
        <v>107</v>
      </c>
      <c r="K21" s="41" t="s">
        <v>107</v>
      </c>
      <c r="L21" s="27" t="s">
        <v>107</v>
      </c>
      <c r="M21" s="41" t="s">
        <v>107</v>
      </c>
      <c r="N21" s="27" t="s">
        <v>107</v>
      </c>
      <c r="O21" s="41" t="s">
        <v>107</v>
      </c>
      <c r="P21" s="27" t="s">
        <v>107</v>
      </c>
      <c r="Q21" s="41"/>
      <c r="R21" s="27"/>
      <c r="S21" s="32" t="s">
        <v>241</v>
      </c>
      <c r="T21" s="1">
        <v>21</v>
      </c>
      <c r="U21" s="21" t="s">
        <v>246</v>
      </c>
      <c r="Z21" s="42" t="s">
        <v>150</v>
      </c>
      <c r="AA21" s="37"/>
      <c r="AB21" s="37"/>
      <c r="AC21" s="37"/>
    </row>
    <row r="22" spans="1:29">
      <c r="A22" s="41" t="s">
        <v>101</v>
      </c>
      <c r="B22" s="27" t="s">
        <v>107</v>
      </c>
      <c r="C22" s="41" t="s">
        <v>107</v>
      </c>
      <c r="D22" s="27" t="s">
        <v>241</v>
      </c>
      <c r="E22" s="41" t="s">
        <v>107</v>
      </c>
      <c r="F22" s="27" t="s">
        <v>107</v>
      </c>
      <c r="G22" s="41" t="s">
        <v>107</v>
      </c>
      <c r="H22" s="27"/>
      <c r="I22" s="41" t="s">
        <v>107</v>
      </c>
      <c r="J22" s="27" t="s">
        <v>107</v>
      </c>
      <c r="K22" s="41" t="s">
        <v>107</v>
      </c>
      <c r="L22" s="27" t="s">
        <v>107</v>
      </c>
      <c r="M22" s="41" t="s">
        <v>107</v>
      </c>
      <c r="N22" s="27" t="s">
        <v>107</v>
      </c>
      <c r="O22" s="41" t="s">
        <v>107</v>
      </c>
      <c r="P22" s="27" t="s">
        <v>107</v>
      </c>
      <c r="Q22" s="41"/>
      <c r="R22" s="27"/>
      <c r="S22" s="32" t="s">
        <v>241</v>
      </c>
      <c r="T22" s="1">
        <v>22</v>
      </c>
      <c r="U22" s="21"/>
      <c r="Z22" s="42" t="s">
        <v>151</v>
      </c>
      <c r="AA22" s="37"/>
      <c r="AB22" s="37"/>
      <c r="AC22" s="37"/>
    </row>
    <row r="23" spans="1:29">
      <c r="A23" s="41" t="s">
        <v>101</v>
      </c>
      <c r="B23" s="27" t="s">
        <v>107</v>
      </c>
      <c r="C23" s="41" t="s">
        <v>107</v>
      </c>
      <c r="D23" s="27" t="s">
        <v>241</v>
      </c>
      <c r="E23" s="41" t="s">
        <v>107</v>
      </c>
      <c r="F23" s="27" t="s">
        <v>107</v>
      </c>
      <c r="G23" s="41" t="s">
        <v>107</v>
      </c>
      <c r="H23" s="27"/>
      <c r="I23" s="41" t="s">
        <v>107</v>
      </c>
      <c r="J23" s="27" t="s">
        <v>107</v>
      </c>
      <c r="K23" s="41" t="s">
        <v>107</v>
      </c>
      <c r="L23" s="27" t="s">
        <v>107</v>
      </c>
      <c r="M23" s="41" t="s">
        <v>107</v>
      </c>
      <c r="N23" s="27" t="s">
        <v>107</v>
      </c>
      <c r="O23" s="41" t="s">
        <v>107</v>
      </c>
      <c r="P23" s="27" t="s">
        <v>107</v>
      </c>
      <c r="Q23" s="41"/>
      <c r="R23" s="27"/>
      <c r="S23" s="32" t="s">
        <v>241</v>
      </c>
      <c r="T23" s="1">
        <v>23</v>
      </c>
      <c r="U23" s="21"/>
      <c r="Z23" s="42" t="s">
        <v>152</v>
      </c>
      <c r="AA23" s="37"/>
      <c r="AB23" s="37"/>
      <c r="AC23" s="37"/>
    </row>
    <row r="24" spans="1:29">
      <c r="A24" s="41" t="s">
        <v>101</v>
      </c>
      <c r="B24" s="27" t="s">
        <v>107</v>
      </c>
      <c r="C24" s="41" t="s">
        <v>107</v>
      </c>
      <c r="D24" s="27" t="s">
        <v>241</v>
      </c>
      <c r="E24" s="41" t="s">
        <v>107</v>
      </c>
      <c r="F24" s="27" t="s">
        <v>107</v>
      </c>
      <c r="G24" s="41" t="s">
        <v>107</v>
      </c>
      <c r="H24" s="27"/>
      <c r="I24" s="41" t="s">
        <v>107</v>
      </c>
      <c r="J24" s="27" t="s">
        <v>107</v>
      </c>
      <c r="K24" s="41" t="s">
        <v>107</v>
      </c>
      <c r="L24" s="27" t="s">
        <v>107</v>
      </c>
      <c r="M24" s="41" t="s">
        <v>107</v>
      </c>
      <c r="N24" s="27" t="s">
        <v>107</v>
      </c>
      <c r="O24" s="41" t="s">
        <v>107</v>
      </c>
      <c r="P24" s="27" t="s">
        <v>107</v>
      </c>
      <c r="Q24" s="41"/>
      <c r="R24" s="27"/>
      <c r="S24" s="32" t="s">
        <v>241</v>
      </c>
      <c r="T24" s="1">
        <v>24</v>
      </c>
      <c r="U24" s="21"/>
      <c r="Z24" s="42" t="s">
        <v>153</v>
      </c>
      <c r="AA24" s="37"/>
      <c r="AB24" s="37"/>
      <c r="AC24" s="37"/>
    </row>
    <row r="25" spans="1:29">
      <c r="A25" s="41" t="s">
        <v>101</v>
      </c>
      <c r="B25" s="27" t="s">
        <v>107</v>
      </c>
      <c r="C25" s="41" t="s">
        <v>107</v>
      </c>
      <c r="D25" s="27" t="s">
        <v>241</v>
      </c>
      <c r="E25" s="41" t="s">
        <v>107</v>
      </c>
      <c r="F25" s="27" t="s">
        <v>107</v>
      </c>
      <c r="G25" s="41" t="s">
        <v>107</v>
      </c>
      <c r="H25" s="27"/>
      <c r="I25" s="41" t="s">
        <v>107</v>
      </c>
      <c r="J25" s="27" t="s">
        <v>107</v>
      </c>
      <c r="K25" s="41" t="s">
        <v>107</v>
      </c>
      <c r="L25" s="27" t="s">
        <v>107</v>
      </c>
      <c r="M25" s="41" t="s">
        <v>107</v>
      </c>
      <c r="N25" s="27" t="s">
        <v>107</v>
      </c>
      <c r="O25" s="41" t="s">
        <v>107</v>
      </c>
      <c r="P25" s="27" t="s">
        <v>107</v>
      </c>
      <c r="Q25" s="41"/>
      <c r="R25" s="27"/>
      <c r="S25" s="32" t="s">
        <v>241</v>
      </c>
      <c r="T25" s="1">
        <v>25</v>
      </c>
      <c r="U25" s="21"/>
      <c r="Z25" s="42" t="s">
        <v>154</v>
      </c>
      <c r="AA25" s="37"/>
      <c r="AB25" s="37"/>
      <c r="AC25" s="37"/>
    </row>
    <row r="26" spans="1:29">
      <c r="A26" s="41" t="s">
        <v>101</v>
      </c>
      <c r="B26" s="27" t="s">
        <v>107</v>
      </c>
      <c r="C26" s="41" t="s">
        <v>107</v>
      </c>
      <c r="D26" s="27" t="s">
        <v>241</v>
      </c>
      <c r="E26" s="41" t="s">
        <v>107</v>
      </c>
      <c r="F26" s="27" t="s">
        <v>107</v>
      </c>
      <c r="G26" s="41" t="s">
        <v>107</v>
      </c>
      <c r="H26" s="27"/>
      <c r="I26" s="41" t="s">
        <v>107</v>
      </c>
      <c r="J26" s="27" t="s">
        <v>107</v>
      </c>
      <c r="K26" s="41" t="s">
        <v>107</v>
      </c>
      <c r="L26" s="27" t="s">
        <v>107</v>
      </c>
      <c r="M26" s="41" t="s">
        <v>107</v>
      </c>
      <c r="N26" s="27" t="s">
        <v>107</v>
      </c>
      <c r="O26" s="41" t="s">
        <v>107</v>
      </c>
      <c r="P26" s="27" t="s">
        <v>107</v>
      </c>
      <c r="Q26" s="41"/>
      <c r="R26" s="27"/>
      <c r="S26" s="32" t="s">
        <v>241</v>
      </c>
      <c r="T26" s="1">
        <v>26</v>
      </c>
      <c r="U26" s="21"/>
      <c r="Z26" s="42" t="s">
        <v>155</v>
      </c>
      <c r="AA26" s="37"/>
      <c r="AB26" s="37"/>
      <c r="AC26" s="37"/>
    </row>
    <row r="27" spans="1:29">
      <c r="A27" s="41" t="s">
        <v>101</v>
      </c>
      <c r="B27" s="27" t="s">
        <v>107</v>
      </c>
      <c r="C27" s="41" t="s">
        <v>107</v>
      </c>
      <c r="D27" s="27" t="s">
        <v>241</v>
      </c>
      <c r="E27" s="41" t="s">
        <v>107</v>
      </c>
      <c r="F27" s="27" t="s">
        <v>107</v>
      </c>
      <c r="G27" s="41" t="s">
        <v>107</v>
      </c>
      <c r="H27" s="27"/>
      <c r="I27" s="41" t="s">
        <v>107</v>
      </c>
      <c r="J27" s="27" t="s">
        <v>107</v>
      </c>
      <c r="K27" s="41" t="s">
        <v>107</v>
      </c>
      <c r="L27" s="27" t="s">
        <v>107</v>
      </c>
      <c r="M27" s="41" t="s">
        <v>107</v>
      </c>
      <c r="N27" s="27" t="s">
        <v>107</v>
      </c>
      <c r="O27" s="41" t="s">
        <v>107</v>
      </c>
      <c r="P27" s="27" t="s">
        <v>107</v>
      </c>
      <c r="Q27" s="41"/>
      <c r="R27" s="27"/>
      <c r="S27" s="32" t="s">
        <v>241</v>
      </c>
      <c r="T27" s="1">
        <v>27</v>
      </c>
      <c r="U27" s="21"/>
      <c r="Z27" s="42" t="s">
        <v>156</v>
      </c>
      <c r="AA27" s="37"/>
      <c r="AB27" s="37"/>
      <c r="AC27" s="37"/>
    </row>
    <row r="28" spans="1:29">
      <c r="A28" s="41" t="s">
        <v>101</v>
      </c>
      <c r="B28" s="27" t="s">
        <v>107</v>
      </c>
      <c r="C28" s="41" t="s">
        <v>107</v>
      </c>
      <c r="D28" s="27" t="s">
        <v>241</v>
      </c>
      <c r="E28" s="41" t="s">
        <v>107</v>
      </c>
      <c r="F28" s="27" t="s">
        <v>107</v>
      </c>
      <c r="G28" s="41" t="s">
        <v>107</v>
      </c>
      <c r="H28" s="27"/>
      <c r="I28" s="41" t="s">
        <v>107</v>
      </c>
      <c r="J28" s="27" t="s">
        <v>107</v>
      </c>
      <c r="K28" s="41" t="s">
        <v>107</v>
      </c>
      <c r="L28" s="27" t="s">
        <v>107</v>
      </c>
      <c r="M28" s="41" t="s">
        <v>107</v>
      </c>
      <c r="N28" s="27" t="s">
        <v>107</v>
      </c>
      <c r="O28" s="41" t="s">
        <v>107</v>
      </c>
      <c r="P28" s="27" t="s">
        <v>107</v>
      </c>
      <c r="Q28" s="41"/>
      <c r="R28" s="27"/>
      <c r="S28" s="32" t="s">
        <v>241</v>
      </c>
      <c r="T28" s="1">
        <v>28</v>
      </c>
      <c r="U28" s="21"/>
      <c r="Z28" s="42" t="s">
        <v>157</v>
      </c>
      <c r="AA28" s="37"/>
      <c r="AB28" s="37"/>
      <c r="AC28" s="37"/>
    </row>
    <row r="29" spans="1:29">
      <c r="A29" s="41" t="s">
        <v>101</v>
      </c>
      <c r="B29" s="27" t="s">
        <v>107</v>
      </c>
      <c r="C29" s="41" t="s">
        <v>107</v>
      </c>
      <c r="D29" s="27" t="s">
        <v>241</v>
      </c>
      <c r="E29" s="41" t="s">
        <v>107</v>
      </c>
      <c r="F29" s="27" t="s">
        <v>107</v>
      </c>
      <c r="G29" s="41" t="s">
        <v>107</v>
      </c>
      <c r="H29" s="27"/>
      <c r="I29" s="41" t="s">
        <v>107</v>
      </c>
      <c r="J29" s="27" t="s">
        <v>107</v>
      </c>
      <c r="K29" s="41" t="s">
        <v>107</v>
      </c>
      <c r="L29" s="27" t="s">
        <v>107</v>
      </c>
      <c r="M29" s="41" t="s">
        <v>107</v>
      </c>
      <c r="N29" s="27" t="s">
        <v>107</v>
      </c>
      <c r="O29" s="41" t="s">
        <v>107</v>
      </c>
      <c r="P29" s="27" t="s">
        <v>107</v>
      </c>
      <c r="Q29" s="41"/>
      <c r="R29" s="27"/>
      <c r="S29" s="32" t="s">
        <v>241</v>
      </c>
      <c r="T29" s="1">
        <v>29</v>
      </c>
      <c r="U29" s="21"/>
      <c r="Z29" s="42" t="s">
        <v>158</v>
      </c>
      <c r="AA29" s="37"/>
      <c r="AB29" s="37"/>
      <c r="AC29" s="37"/>
    </row>
    <row r="30" spans="1:29">
      <c r="A30" s="41" t="s">
        <v>101</v>
      </c>
      <c r="B30" s="27" t="s">
        <v>107</v>
      </c>
      <c r="C30" s="41" t="s">
        <v>107</v>
      </c>
      <c r="D30" s="27" t="s">
        <v>241</v>
      </c>
      <c r="E30" s="41" t="s">
        <v>107</v>
      </c>
      <c r="F30" s="27" t="s">
        <v>107</v>
      </c>
      <c r="G30" s="41" t="s">
        <v>107</v>
      </c>
      <c r="H30" s="27"/>
      <c r="I30" s="41" t="s">
        <v>107</v>
      </c>
      <c r="J30" s="27" t="s">
        <v>107</v>
      </c>
      <c r="K30" s="41" t="s">
        <v>107</v>
      </c>
      <c r="L30" s="27" t="s">
        <v>107</v>
      </c>
      <c r="M30" s="41" t="s">
        <v>107</v>
      </c>
      <c r="N30" s="27" t="s">
        <v>107</v>
      </c>
      <c r="O30" s="41" t="s">
        <v>107</v>
      </c>
      <c r="P30" s="27" t="s">
        <v>107</v>
      </c>
      <c r="Q30" s="41"/>
      <c r="R30" s="27"/>
      <c r="S30" s="32" t="s">
        <v>241</v>
      </c>
      <c r="T30" s="1">
        <v>30</v>
      </c>
      <c r="Z30" s="42" t="s">
        <v>159</v>
      </c>
      <c r="AA30" s="37"/>
      <c r="AB30" s="37"/>
      <c r="AC30" s="37"/>
    </row>
    <row r="31" spans="1:29">
      <c r="A31" s="41" t="s">
        <v>101</v>
      </c>
      <c r="B31" s="27" t="s">
        <v>107</v>
      </c>
      <c r="C31" s="41" t="s">
        <v>107</v>
      </c>
      <c r="D31" s="27" t="s">
        <v>241</v>
      </c>
      <c r="E31" s="41" t="s">
        <v>107</v>
      </c>
      <c r="F31" s="27" t="s">
        <v>107</v>
      </c>
      <c r="G31" s="41" t="s">
        <v>107</v>
      </c>
      <c r="H31" s="27"/>
      <c r="I31" s="41" t="s">
        <v>107</v>
      </c>
      <c r="J31" s="27" t="s">
        <v>107</v>
      </c>
      <c r="K31" s="41" t="s">
        <v>107</v>
      </c>
      <c r="L31" s="27" t="s">
        <v>107</v>
      </c>
      <c r="M31" s="41" t="s">
        <v>107</v>
      </c>
      <c r="N31" s="27" t="s">
        <v>107</v>
      </c>
      <c r="O31" s="41" t="s">
        <v>107</v>
      </c>
      <c r="P31" s="27" t="s">
        <v>107</v>
      </c>
      <c r="Q31" s="41"/>
      <c r="R31" s="27"/>
      <c r="S31" s="32" t="s">
        <v>241</v>
      </c>
      <c r="T31" s="1">
        <v>31</v>
      </c>
      <c r="Z31" s="42" t="s">
        <v>160</v>
      </c>
      <c r="AA31" s="37"/>
      <c r="AB31" s="37"/>
      <c r="AC31" s="37"/>
    </row>
    <row r="32" spans="1:29">
      <c r="A32" s="41" t="s">
        <v>101</v>
      </c>
      <c r="B32" s="27" t="s">
        <v>107</v>
      </c>
      <c r="C32" s="41" t="s">
        <v>107</v>
      </c>
      <c r="D32" s="27" t="s">
        <v>241</v>
      </c>
      <c r="E32" s="41" t="s">
        <v>107</v>
      </c>
      <c r="F32" s="27" t="s">
        <v>107</v>
      </c>
      <c r="G32" s="41" t="s">
        <v>107</v>
      </c>
      <c r="H32" s="27"/>
      <c r="I32" s="41" t="s">
        <v>107</v>
      </c>
      <c r="J32" s="27" t="s">
        <v>107</v>
      </c>
      <c r="K32" s="41" t="s">
        <v>107</v>
      </c>
      <c r="L32" s="27" t="s">
        <v>107</v>
      </c>
      <c r="M32" s="41" t="s">
        <v>107</v>
      </c>
      <c r="N32" s="27" t="s">
        <v>107</v>
      </c>
      <c r="O32" s="41" t="s">
        <v>107</v>
      </c>
      <c r="P32" s="27" t="s">
        <v>107</v>
      </c>
      <c r="Q32" s="41"/>
      <c r="R32" s="27"/>
      <c r="S32" s="32" t="s">
        <v>241</v>
      </c>
      <c r="T32" s="1">
        <v>32</v>
      </c>
      <c r="Z32" s="42" t="s">
        <v>161</v>
      </c>
      <c r="AA32" s="37"/>
      <c r="AB32" s="37"/>
      <c r="AC32" s="37"/>
    </row>
    <row r="33" spans="1:29">
      <c r="A33" s="41" t="s">
        <v>101</v>
      </c>
      <c r="B33" s="27" t="s">
        <v>107</v>
      </c>
      <c r="C33" s="41" t="s">
        <v>107</v>
      </c>
      <c r="D33" s="27" t="s">
        <v>241</v>
      </c>
      <c r="E33" s="41" t="s">
        <v>107</v>
      </c>
      <c r="F33" s="27" t="s">
        <v>107</v>
      </c>
      <c r="G33" s="41" t="s">
        <v>107</v>
      </c>
      <c r="H33" s="27"/>
      <c r="I33" s="41" t="s">
        <v>107</v>
      </c>
      <c r="J33" s="27" t="s">
        <v>107</v>
      </c>
      <c r="K33" s="41" t="s">
        <v>107</v>
      </c>
      <c r="L33" s="27" t="s">
        <v>107</v>
      </c>
      <c r="M33" s="41" t="s">
        <v>107</v>
      </c>
      <c r="N33" s="27" t="s">
        <v>107</v>
      </c>
      <c r="O33" s="41" t="s">
        <v>107</v>
      </c>
      <c r="P33" s="27" t="s">
        <v>107</v>
      </c>
      <c r="Q33" s="41"/>
      <c r="R33" s="27"/>
      <c r="S33" s="32" t="s">
        <v>241</v>
      </c>
      <c r="T33" s="1">
        <v>33</v>
      </c>
      <c r="Z33" s="42" t="s">
        <v>162</v>
      </c>
      <c r="AA33" s="37"/>
      <c r="AB33" s="37"/>
      <c r="AC33" s="37"/>
    </row>
    <row r="34" spans="1:29">
      <c r="A34" s="41" t="s">
        <v>101</v>
      </c>
      <c r="B34" s="27" t="s">
        <v>107</v>
      </c>
      <c r="C34" s="41" t="s">
        <v>107</v>
      </c>
      <c r="D34" s="27" t="s">
        <v>241</v>
      </c>
      <c r="E34" s="41" t="s">
        <v>107</v>
      </c>
      <c r="F34" s="27" t="s">
        <v>107</v>
      </c>
      <c r="G34" s="41" t="s">
        <v>107</v>
      </c>
      <c r="H34" s="27"/>
      <c r="I34" s="41" t="s">
        <v>107</v>
      </c>
      <c r="J34" s="27" t="s">
        <v>107</v>
      </c>
      <c r="K34" s="41" t="s">
        <v>107</v>
      </c>
      <c r="L34" s="27" t="s">
        <v>107</v>
      </c>
      <c r="M34" s="41" t="s">
        <v>107</v>
      </c>
      <c r="N34" s="27" t="s">
        <v>107</v>
      </c>
      <c r="O34" s="41" t="s">
        <v>107</v>
      </c>
      <c r="P34" s="27" t="s">
        <v>107</v>
      </c>
      <c r="Q34" s="41"/>
      <c r="R34" s="27"/>
      <c r="S34" s="32" t="s">
        <v>241</v>
      </c>
      <c r="T34" s="1">
        <v>34</v>
      </c>
      <c r="W34" s="39"/>
      <c r="Z34" s="42" t="s">
        <v>163</v>
      </c>
      <c r="AA34" s="37"/>
      <c r="AB34" s="37"/>
      <c r="AC34" s="37"/>
    </row>
    <row r="35" spans="1:29">
      <c r="A35" s="41" t="s">
        <v>101</v>
      </c>
      <c r="B35" s="27" t="s">
        <v>107</v>
      </c>
      <c r="C35" s="41" t="s">
        <v>107</v>
      </c>
      <c r="D35" s="27" t="s">
        <v>241</v>
      </c>
      <c r="E35" s="41" t="s">
        <v>107</v>
      </c>
      <c r="F35" s="27" t="s">
        <v>107</v>
      </c>
      <c r="G35" s="41" t="s">
        <v>107</v>
      </c>
      <c r="H35" s="27"/>
      <c r="I35" s="41" t="s">
        <v>107</v>
      </c>
      <c r="J35" s="27" t="s">
        <v>107</v>
      </c>
      <c r="K35" s="41" t="s">
        <v>107</v>
      </c>
      <c r="L35" s="27" t="s">
        <v>107</v>
      </c>
      <c r="M35" s="41" t="s">
        <v>107</v>
      </c>
      <c r="N35" s="27" t="s">
        <v>107</v>
      </c>
      <c r="O35" s="41" t="s">
        <v>107</v>
      </c>
      <c r="P35" s="27" t="s">
        <v>107</v>
      </c>
      <c r="Q35" s="41"/>
      <c r="R35" s="27"/>
      <c r="S35" s="32" t="s">
        <v>241</v>
      </c>
      <c r="T35" s="1">
        <v>35</v>
      </c>
      <c r="Z35" s="42" t="s">
        <v>164</v>
      </c>
      <c r="AA35" s="37"/>
      <c r="AB35" s="37"/>
      <c r="AC35" s="37"/>
    </row>
    <row r="36" spans="1:29">
      <c r="A36" s="41" t="s">
        <v>101</v>
      </c>
      <c r="B36" s="27" t="s">
        <v>107</v>
      </c>
      <c r="C36" s="41" t="s">
        <v>107</v>
      </c>
      <c r="D36" s="27" t="s">
        <v>241</v>
      </c>
      <c r="E36" s="41" t="s">
        <v>107</v>
      </c>
      <c r="F36" s="27" t="s">
        <v>107</v>
      </c>
      <c r="G36" s="41" t="s">
        <v>107</v>
      </c>
      <c r="H36" s="27"/>
      <c r="I36" s="41" t="s">
        <v>107</v>
      </c>
      <c r="J36" s="27" t="s">
        <v>107</v>
      </c>
      <c r="K36" s="41" t="s">
        <v>107</v>
      </c>
      <c r="L36" s="27" t="s">
        <v>107</v>
      </c>
      <c r="M36" s="41" t="s">
        <v>107</v>
      </c>
      <c r="N36" s="27" t="s">
        <v>107</v>
      </c>
      <c r="O36" s="41" t="s">
        <v>107</v>
      </c>
      <c r="P36" s="27" t="s">
        <v>107</v>
      </c>
      <c r="Q36" s="41"/>
      <c r="R36" s="27"/>
      <c r="S36" s="32" t="s">
        <v>241</v>
      </c>
      <c r="T36" s="1">
        <v>36</v>
      </c>
      <c r="Z36" s="42" t="s">
        <v>165</v>
      </c>
      <c r="AA36" s="37"/>
      <c r="AB36" s="37"/>
      <c r="AC36" s="37"/>
    </row>
    <row r="37" spans="1:29">
      <c r="A37" s="41" t="s">
        <v>101</v>
      </c>
      <c r="B37" s="27" t="s">
        <v>107</v>
      </c>
      <c r="C37" s="41" t="s">
        <v>107</v>
      </c>
      <c r="D37" s="27" t="s">
        <v>241</v>
      </c>
      <c r="E37" s="41" t="s">
        <v>107</v>
      </c>
      <c r="F37" s="27" t="s">
        <v>107</v>
      </c>
      <c r="G37" s="41" t="s">
        <v>107</v>
      </c>
      <c r="H37" s="27"/>
      <c r="I37" s="41" t="s">
        <v>107</v>
      </c>
      <c r="J37" s="27" t="s">
        <v>107</v>
      </c>
      <c r="K37" s="41" t="s">
        <v>107</v>
      </c>
      <c r="L37" s="27" t="s">
        <v>107</v>
      </c>
      <c r="M37" s="41" t="s">
        <v>107</v>
      </c>
      <c r="N37" s="27" t="s">
        <v>107</v>
      </c>
      <c r="O37" s="41" t="s">
        <v>107</v>
      </c>
      <c r="P37" s="27" t="s">
        <v>107</v>
      </c>
      <c r="Q37" s="41"/>
      <c r="R37" s="27"/>
      <c r="S37" s="32" t="s">
        <v>241</v>
      </c>
      <c r="T37" s="1">
        <v>37</v>
      </c>
      <c r="W37" s="40"/>
      <c r="Z37" s="42" t="s">
        <v>166</v>
      </c>
      <c r="AA37" s="37"/>
      <c r="AB37" s="37"/>
      <c r="AC37" s="37"/>
    </row>
    <row r="38" spans="1:29">
      <c r="A38" s="41" t="s">
        <v>101</v>
      </c>
      <c r="B38" s="27" t="s">
        <v>107</v>
      </c>
      <c r="C38" s="41" t="s">
        <v>107</v>
      </c>
      <c r="D38" s="27" t="s">
        <v>241</v>
      </c>
      <c r="E38" s="41" t="s">
        <v>107</v>
      </c>
      <c r="F38" s="27" t="s">
        <v>107</v>
      </c>
      <c r="G38" s="41" t="s">
        <v>107</v>
      </c>
      <c r="H38" s="27"/>
      <c r="I38" s="41" t="s">
        <v>107</v>
      </c>
      <c r="J38" s="27" t="s">
        <v>107</v>
      </c>
      <c r="K38" s="41" t="s">
        <v>107</v>
      </c>
      <c r="L38" s="27" t="s">
        <v>107</v>
      </c>
      <c r="M38" s="41" t="s">
        <v>107</v>
      </c>
      <c r="N38" s="27" t="s">
        <v>107</v>
      </c>
      <c r="O38" s="41" t="s">
        <v>107</v>
      </c>
      <c r="P38" s="27" t="s">
        <v>107</v>
      </c>
      <c r="Q38" s="41"/>
      <c r="R38" s="27"/>
      <c r="S38" s="32" t="s">
        <v>241</v>
      </c>
      <c r="T38" s="1">
        <v>38</v>
      </c>
      <c r="Z38" s="42" t="s">
        <v>167</v>
      </c>
      <c r="AA38" s="37"/>
      <c r="AB38" s="37"/>
      <c r="AC38" s="37"/>
    </row>
    <row r="39" spans="1:29">
      <c r="A39" s="41" t="s">
        <v>101</v>
      </c>
      <c r="B39" s="27" t="s">
        <v>107</v>
      </c>
      <c r="C39" s="41" t="s">
        <v>107</v>
      </c>
      <c r="D39" s="27" t="s">
        <v>241</v>
      </c>
      <c r="E39" s="41" t="s">
        <v>107</v>
      </c>
      <c r="F39" s="27" t="s">
        <v>107</v>
      </c>
      <c r="G39" s="41" t="s">
        <v>107</v>
      </c>
      <c r="H39" s="27"/>
      <c r="I39" s="41" t="s">
        <v>107</v>
      </c>
      <c r="J39" s="27" t="s">
        <v>107</v>
      </c>
      <c r="K39" s="41" t="s">
        <v>107</v>
      </c>
      <c r="L39" s="27" t="s">
        <v>107</v>
      </c>
      <c r="M39" s="41" t="s">
        <v>107</v>
      </c>
      <c r="N39" s="27" t="s">
        <v>107</v>
      </c>
      <c r="O39" s="41" t="s">
        <v>107</v>
      </c>
      <c r="P39" s="27" t="s">
        <v>107</v>
      </c>
      <c r="Q39" s="41"/>
      <c r="R39" s="27"/>
      <c r="S39" s="32" t="s">
        <v>241</v>
      </c>
      <c r="T39" s="1">
        <v>39</v>
      </c>
      <c r="Z39" s="42" t="s">
        <v>168</v>
      </c>
      <c r="AA39" s="37"/>
      <c r="AB39" s="37"/>
      <c r="AC39" s="37"/>
    </row>
    <row r="40" spans="1:29">
      <c r="A40" s="41" t="s">
        <v>101</v>
      </c>
      <c r="B40" s="27" t="s">
        <v>107</v>
      </c>
      <c r="C40" s="41" t="s">
        <v>107</v>
      </c>
      <c r="D40" s="27" t="s">
        <v>241</v>
      </c>
      <c r="E40" s="41" t="s">
        <v>107</v>
      </c>
      <c r="F40" s="27" t="s">
        <v>107</v>
      </c>
      <c r="G40" s="41" t="s">
        <v>107</v>
      </c>
      <c r="H40" s="27"/>
      <c r="I40" s="41" t="s">
        <v>107</v>
      </c>
      <c r="J40" s="27" t="s">
        <v>107</v>
      </c>
      <c r="K40" s="41" t="s">
        <v>107</v>
      </c>
      <c r="L40" s="27" t="s">
        <v>107</v>
      </c>
      <c r="M40" s="41" t="s">
        <v>107</v>
      </c>
      <c r="N40" s="27" t="s">
        <v>107</v>
      </c>
      <c r="O40" s="41" t="s">
        <v>107</v>
      </c>
      <c r="P40" s="27" t="s">
        <v>107</v>
      </c>
      <c r="Q40" s="41"/>
      <c r="R40" s="27"/>
      <c r="S40" s="32" t="s">
        <v>241</v>
      </c>
      <c r="T40" s="1">
        <v>40</v>
      </c>
      <c r="Z40" s="42" t="s">
        <v>169</v>
      </c>
      <c r="AA40" s="37"/>
      <c r="AB40" s="37"/>
      <c r="AC40" s="37"/>
    </row>
    <row r="41" spans="1:29">
      <c r="A41" s="41" t="s">
        <v>101</v>
      </c>
      <c r="B41" s="27" t="s">
        <v>107</v>
      </c>
      <c r="C41" s="41" t="s">
        <v>107</v>
      </c>
      <c r="D41" s="27" t="s">
        <v>241</v>
      </c>
      <c r="E41" s="41" t="s">
        <v>107</v>
      </c>
      <c r="F41" s="27" t="s">
        <v>107</v>
      </c>
      <c r="G41" s="41" t="s">
        <v>107</v>
      </c>
      <c r="H41" s="27"/>
      <c r="I41" s="41" t="s">
        <v>107</v>
      </c>
      <c r="J41" s="27" t="s">
        <v>107</v>
      </c>
      <c r="K41" s="41" t="s">
        <v>107</v>
      </c>
      <c r="L41" s="27" t="s">
        <v>107</v>
      </c>
      <c r="M41" s="41" t="s">
        <v>107</v>
      </c>
      <c r="N41" s="27" t="s">
        <v>107</v>
      </c>
      <c r="O41" s="41" t="s">
        <v>107</v>
      </c>
      <c r="P41" s="27" t="s">
        <v>107</v>
      </c>
      <c r="Q41" s="41"/>
      <c r="R41" s="27"/>
      <c r="S41" s="32" t="s">
        <v>241</v>
      </c>
      <c r="T41" s="1">
        <v>41</v>
      </c>
      <c r="Z41" s="42" t="s">
        <v>170</v>
      </c>
      <c r="AA41" s="5"/>
      <c r="AB41" s="5"/>
      <c r="AC41" s="5"/>
    </row>
    <row r="42" spans="1:29">
      <c r="A42" s="41" t="s">
        <v>101</v>
      </c>
      <c r="B42" s="27" t="s">
        <v>107</v>
      </c>
      <c r="C42" s="41" t="s">
        <v>107</v>
      </c>
      <c r="D42" s="27" t="s">
        <v>241</v>
      </c>
      <c r="E42" s="41" t="s">
        <v>107</v>
      </c>
      <c r="F42" s="27" t="s">
        <v>107</v>
      </c>
      <c r="G42" s="41" t="s">
        <v>107</v>
      </c>
      <c r="H42" s="27"/>
      <c r="I42" s="41" t="s">
        <v>107</v>
      </c>
      <c r="J42" s="27" t="s">
        <v>107</v>
      </c>
      <c r="K42" s="41" t="s">
        <v>107</v>
      </c>
      <c r="L42" s="27" t="s">
        <v>107</v>
      </c>
      <c r="M42" s="41" t="s">
        <v>107</v>
      </c>
      <c r="N42" s="27" t="s">
        <v>107</v>
      </c>
      <c r="O42" s="41" t="s">
        <v>107</v>
      </c>
      <c r="P42" s="27" t="s">
        <v>107</v>
      </c>
      <c r="Q42" s="41"/>
      <c r="R42" s="27"/>
      <c r="S42" s="32" t="s">
        <v>241</v>
      </c>
      <c r="T42" s="1">
        <v>42</v>
      </c>
      <c r="Z42" s="42" t="s">
        <v>171</v>
      </c>
    </row>
    <row r="43" spans="1:29">
      <c r="A43" s="41" t="s">
        <v>101</v>
      </c>
      <c r="B43" s="27" t="s">
        <v>107</v>
      </c>
      <c r="C43" s="41" t="s">
        <v>107</v>
      </c>
      <c r="D43" s="27" t="s">
        <v>241</v>
      </c>
      <c r="E43" s="41" t="s">
        <v>107</v>
      </c>
      <c r="F43" s="27" t="s">
        <v>107</v>
      </c>
      <c r="G43" s="41" t="s">
        <v>107</v>
      </c>
      <c r="H43" s="27"/>
      <c r="I43" s="41" t="s">
        <v>107</v>
      </c>
      <c r="J43" s="27" t="s">
        <v>107</v>
      </c>
      <c r="K43" s="41" t="s">
        <v>107</v>
      </c>
      <c r="L43" s="27" t="s">
        <v>107</v>
      </c>
      <c r="M43" s="41" t="s">
        <v>107</v>
      </c>
      <c r="N43" s="27" t="s">
        <v>107</v>
      </c>
      <c r="O43" s="41" t="s">
        <v>107</v>
      </c>
      <c r="P43" s="27" t="s">
        <v>107</v>
      </c>
      <c r="Q43" s="41"/>
      <c r="R43" s="27"/>
      <c r="S43" s="32" t="s">
        <v>241</v>
      </c>
      <c r="T43" s="1">
        <v>43</v>
      </c>
      <c r="Z43" s="42" t="s">
        <v>172</v>
      </c>
    </row>
    <row r="44" spans="1:29">
      <c r="A44" s="41" t="s">
        <v>101</v>
      </c>
      <c r="B44" s="27" t="s">
        <v>107</v>
      </c>
      <c r="C44" s="41" t="s">
        <v>107</v>
      </c>
      <c r="D44" s="27" t="s">
        <v>241</v>
      </c>
      <c r="E44" s="41" t="s">
        <v>107</v>
      </c>
      <c r="F44" s="27" t="s">
        <v>107</v>
      </c>
      <c r="G44" s="41" t="s">
        <v>107</v>
      </c>
      <c r="H44" s="27"/>
      <c r="I44" s="41" t="s">
        <v>107</v>
      </c>
      <c r="J44" s="27" t="s">
        <v>107</v>
      </c>
      <c r="K44" s="41" t="s">
        <v>107</v>
      </c>
      <c r="L44" s="27" t="s">
        <v>107</v>
      </c>
      <c r="M44" s="41" t="s">
        <v>107</v>
      </c>
      <c r="N44" s="27" t="s">
        <v>107</v>
      </c>
      <c r="O44" s="41" t="s">
        <v>107</v>
      </c>
      <c r="P44" s="27" t="s">
        <v>107</v>
      </c>
      <c r="Q44" s="41"/>
      <c r="R44" s="27"/>
      <c r="S44" s="32" t="s">
        <v>241</v>
      </c>
      <c r="T44" s="1">
        <v>44</v>
      </c>
      <c r="Z44" s="42" t="s">
        <v>173</v>
      </c>
    </row>
    <row r="45" spans="1:29">
      <c r="A45" s="41" t="s">
        <v>101</v>
      </c>
      <c r="B45" s="27" t="s">
        <v>107</v>
      </c>
      <c r="C45" s="41" t="s">
        <v>107</v>
      </c>
      <c r="D45" s="27" t="s">
        <v>241</v>
      </c>
      <c r="E45" s="41" t="s">
        <v>107</v>
      </c>
      <c r="F45" s="27" t="s">
        <v>107</v>
      </c>
      <c r="G45" s="41" t="s">
        <v>107</v>
      </c>
      <c r="H45" s="27"/>
      <c r="I45" s="41" t="s">
        <v>107</v>
      </c>
      <c r="J45" s="27" t="s">
        <v>107</v>
      </c>
      <c r="K45" s="41" t="s">
        <v>107</v>
      </c>
      <c r="L45" s="27" t="s">
        <v>107</v>
      </c>
      <c r="M45" s="41" t="s">
        <v>107</v>
      </c>
      <c r="N45" s="27" t="s">
        <v>107</v>
      </c>
      <c r="O45" s="41" t="s">
        <v>107</v>
      </c>
      <c r="P45" s="27" t="s">
        <v>107</v>
      </c>
      <c r="Q45" s="41"/>
      <c r="R45" s="27"/>
      <c r="S45" s="32" t="s">
        <v>241</v>
      </c>
      <c r="T45" s="1">
        <v>45</v>
      </c>
      <c r="Z45" s="42" t="s">
        <v>174</v>
      </c>
    </row>
    <row r="46" spans="1:29">
      <c r="A46" s="41" t="s">
        <v>101</v>
      </c>
      <c r="B46" s="27" t="s">
        <v>107</v>
      </c>
      <c r="C46" s="41" t="s">
        <v>107</v>
      </c>
      <c r="D46" s="27" t="s">
        <v>241</v>
      </c>
      <c r="E46" s="41" t="s">
        <v>107</v>
      </c>
      <c r="F46" s="27" t="s">
        <v>107</v>
      </c>
      <c r="G46" s="41" t="s">
        <v>107</v>
      </c>
      <c r="H46" s="27"/>
      <c r="I46" s="41" t="s">
        <v>107</v>
      </c>
      <c r="J46" s="27" t="s">
        <v>107</v>
      </c>
      <c r="K46" s="41" t="s">
        <v>107</v>
      </c>
      <c r="L46" s="27" t="s">
        <v>107</v>
      </c>
      <c r="M46" s="41" t="s">
        <v>107</v>
      </c>
      <c r="N46" s="27" t="s">
        <v>107</v>
      </c>
      <c r="O46" s="41" t="s">
        <v>107</v>
      </c>
      <c r="P46" s="27" t="s">
        <v>107</v>
      </c>
      <c r="Q46" s="41"/>
      <c r="R46" s="27"/>
      <c r="S46" s="32" t="s">
        <v>241</v>
      </c>
      <c r="T46" s="1">
        <v>46</v>
      </c>
      <c r="Z46" s="42" t="s">
        <v>175</v>
      </c>
    </row>
    <row r="47" spans="1:29">
      <c r="A47" s="41" t="s">
        <v>101</v>
      </c>
      <c r="B47" s="27" t="s">
        <v>107</v>
      </c>
      <c r="C47" s="41" t="s">
        <v>107</v>
      </c>
      <c r="D47" s="27" t="s">
        <v>241</v>
      </c>
      <c r="E47" s="41" t="s">
        <v>107</v>
      </c>
      <c r="F47" s="27" t="s">
        <v>107</v>
      </c>
      <c r="G47" s="41" t="s">
        <v>107</v>
      </c>
      <c r="H47" s="27"/>
      <c r="I47" s="41" t="s">
        <v>107</v>
      </c>
      <c r="J47" s="27" t="s">
        <v>107</v>
      </c>
      <c r="K47" s="41" t="s">
        <v>107</v>
      </c>
      <c r="L47" s="27" t="s">
        <v>107</v>
      </c>
      <c r="M47" s="41" t="s">
        <v>107</v>
      </c>
      <c r="N47" s="27" t="s">
        <v>107</v>
      </c>
      <c r="O47" s="41" t="s">
        <v>107</v>
      </c>
      <c r="P47" s="27" t="s">
        <v>107</v>
      </c>
      <c r="Q47" s="41"/>
      <c r="R47" s="27"/>
      <c r="S47" s="32" t="s">
        <v>241</v>
      </c>
      <c r="T47" s="1">
        <v>47</v>
      </c>
      <c r="Z47" s="42" t="s">
        <v>176</v>
      </c>
    </row>
    <row r="48" spans="1:29">
      <c r="A48" s="41" t="s">
        <v>101</v>
      </c>
      <c r="B48" s="27" t="s">
        <v>107</v>
      </c>
      <c r="C48" s="41" t="s">
        <v>107</v>
      </c>
      <c r="D48" s="27" t="s">
        <v>241</v>
      </c>
      <c r="E48" s="41" t="s">
        <v>107</v>
      </c>
      <c r="F48" s="27" t="s">
        <v>107</v>
      </c>
      <c r="G48" s="41" t="s">
        <v>107</v>
      </c>
      <c r="H48" s="27"/>
      <c r="I48" s="41" t="s">
        <v>107</v>
      </c>
      <c r="J48" s="27" t="s">
        <v>107</v>
      </c>
      <c r="K48" s="41" t="s">
        <v>107</v>
      </c>
      <c r="L48" s="27" t="s">
        <v>107</v>
      </c>
      <c r="M48" s="41" t="s">
        <v>107</v>
      </c>
      <c r="N48" s="27" t="s">
        <v>107</v>
      </c>
      <c r="O48" s="41" t="s">
        <v>107</v>
      </c>
      <c r="P48" s="27" t="s">
        <v>107</v>
      </c>
      <c r="Q48" s="41"/>
      <c r="R48" s="27"/>
      <c r="S48" s="32" t="s">
        <v>241</v>
      </c>
      <c r="T48" s="1">
        <v>48</v>
      </c>
      <c r="Z48" s="42" t="s">
        <v>177</v>
      </c>
    </row>
    <row r="49" spans="1:26">
      <c r="A49" s="41" t="s">
        <v>101</v>
      </c>
      <c r="B49" s="27" t="s">
        <v>107</v>
      </c>
      <c r="C49" s="41" t="s">
        <v>107</v>
      </c>
      <c r="D49" s="27" t="s">
        <v>241</v>
      </c>
      <c r="E49" s="41" t="s">
        <v>107</v>
      </c>
      <c r="F49" s="27" t="s">
        <v>107</v>
      </c>
      <c r="G49" s="41" t="s">
        <v>107</v>
      </c>
      <c r="H49" s="27"/>
      <c r="I49" s="41" t="s">
        <v>107</v>
      </c>
      <c r="J49" s="27" t="s">
        <v>107</v>
      </c>
      <c r="K49" s="41" t="s">
        <v>107</v>
      </c>
      <c r="L49" s="27" t="s">
        <v>107</v>
      </c>
      <c r="M49" s="41" t="s">
        <v>107</v>
      </c>
      <c r="N49" s="27" t="s">
        <v>107</v>
      </c>
      <c r="O49" s="41" t="s">
        <v>107</v>
      </c>
      <c r="P49" s="27" t="s">
        <v>107</v>
      </c>
      <c r="Q49" s="41"/>
      <c r="R49" s="27"/>
      <c r="S49" s="32" t="s">
        <v>241</v>
      </c>
      <c r="T49" s="1">
        <v>49</v>
      </c>
      <c r="Z49" s="42" t="s">
        <v>178</v>
      </c>
    </row>
    <row r="50" spans="1:26">
      <c r="A50" s="41" t="s">
        <v>101</v>
      </c>
      <c r="B50" s="27" t="s">
        <v>107</v>
      </c>
      <c r="C50" s="41" t="s">
        <v>107</v>
      </c>
      <c r="D50" s="27" t="s">
        <v>241</v>
      </c>
      <c r="E50" s="41" t="s">
        <v>107</v>
      </c>
      <c r="F50" s="27" t="s">
        <v>107</v>
      </c>
      <c r="G50" s="41" t="s">
        <v>107</v>
      </c>
      <c r="H50" s="27"/>
      <c r="I50" s="41" t="s">
        <v>107</v>
      </c>
      <c r="J50" s="27" t="s">
        <v>107</v>
      </c>
      <c r="K50" s="41" t="s">
        <v>107</v>
      </c>
      <c r="L50" s="27" t="s">
        <v>107</v>
      </c>
      <c r="M50" s="41" t="s">
        <v>107</v>
      </c>
      <c r="N50" s="27" t="s">
        <v>107</v>
      </c>
      <c r="O50" s="41" t="s">
        <v>107</v>
      </c>
      <c r="P50" s="27" t="s">
        <v>107</v>
      </c>
      <c r="Q50" s="41"/>
      <c r="R50" s="27"/>
      <c r="S50" s="32" t="s">
        <v>241</v>
      </c>
      <c r="T50" s="1">
        <v>50</v>
      </c>
      <c r="Z50" s="42" t="s">
        <v>179</v>
      </c>
    </row>
    <row r="51" spans="1:26">
      <c r="A51" s="41" t="s">
        <v>101</v>
      </c>
      <c r="B51" s="27" t="s">
        <v>107</v>
      </c>
      <c r="C51" s="41" t="s">
        <v>107</v>
      </c>
      <c r="D51" s="27" t="s">
        <v>241</v>
      </c>
      <c r="E51" s="41" t="s">
        <v>107</v>
      </c>
      <c r="F51" s="27" t="s">
        <v>107</v>
      </c>
      <c r="G51" s="41" t="s">
        <v>107</v>
      </c>
      <c r="H51" s="27"/>
      <c r="I51" s="41" t="s">
        <v>107</v>
      </c>
      <c r="J51" s="27" t="s">
        <v>107</v>
      </c>
      <c r="K51" s="41" t="s">
        <v>107</v>
      </c>
      <c r="L51" s="27" t="s">
        <v>107</v>
      </c>
      <c r="M51" s="41" t="s">
        <v>107</v>
      </c>
      <c r="N51" s="27" t="s">
        <v>107</v>
      </c>
      <c r="O51" s="41" t="s">
        <v>107</v>
      </c>
      <c r="P51" s="27" t="s">
        <v>107</v>
      </c>
      <c r="Q51" s="41"/>
      <c r="R51" s="27"/>
      <c r="S51" s="32" t="s">
        <v>241</v>
      </c>
      <c r="T51" s="1">
        <v>51</v>
      </c>
      <c r="Z51" s="42" t="s">
        <v>180</v>
      </c>
    </row>
    <row r="52" spans="1:26">
      <c r="A52" s="41" t="s">
        <v>101</v>
      </c>
      <c r="B52" s="27" t="s">
        <v>107</v>
      </c>
      <c r="C52" s="41" t="s">
        <v>107</v>
      </c>
      <c r="D52" s="27" t="s">
        <v>241</v>
      </c>
      <c r="E52" s="41" t="s">
        <v>107</v>
      </c>
      <c r="F52" s="27" t="s">
        <v>107</v>
      </c>
      <c r="G52" s="41" t="s">
        <v>107</v>
      </c>
      <c r="H52" s="27"/>
      <c r="I52" s="41" t="s">
        <v>107</v>
      </c>
      <c r="J52" s="27" t="s">
        <v>107</v>
      </c>
      <c r="K52" s="41" t="s">
        <v>107</v>
      </c>
      <c r="L52" s="27" t="s">
        <v>107</v>
      </c>
      <c r="M52" s="41" t="s">
        <v>107</v>
      </c>
      <c r="N52" s="27" t="s">
        <v>107</v>
      </c>
      <c r="O52" s="41" t="s">
        <v>107</v>
      </c>
      <c r="P52" s="27" t="s">
        <v>107</v>
      </c>
      <c r="Q52" s="41"/>
      <c r="R52" s="27"/>
      <c r="S52" s="32" t="s">
        <v>241</v>
      </c>
      <c r="T52" s="1">
        <v>52</v>
      </c>
      <c r="Z52" s="42" t="s">
        <v>181</v>
      </c>
    </row>
    <row r="53" spans="1:26">
      <c r="A53" s="41" t="s">
        <v>101</v>
      </c>
      <c r="B53" s="27" t="s">
        <v>107</v>
      </c>
      <c r="C53" s="41" t="s">
        <v>107</v>
      </c>
      <c r="D53" s="27" t="s">
        <v>241</v>
      </c>
      <c r="E53" s="41" t="s">
        <v>107</v>
      </c>
      <c r="F53" s="27" t="s">
        <v>107</v>
      </c>
      <c r="G53" s="41" t="s">
        <v>107</v>
      </c>
      <c r="H53" s="27"/>
      <c r="I53" s="41" t="s">
        <v>107</v>
      </c>
      <c r="J53" s="27" t="s">
        <v>107</v>
      </c>
      <c r="K53" s="41" t="s">
        <v>107</v>
      </c>
      <c r="L53" s="27" t="s">
        <v>107</v>
      </c>
      <c r="M53" s="41" t="s">
        <v>107</v>
      </c>
      <c r="N53" s="27" t="s">
        <v>107</v>
      </c>
      <c r="O53" s="41" t="s">
        <v>107</v>
      </c>
      <c r="P53" s="27" t="s">
        <v>107</v>
      </c>
      <c r="Q53" s="41"/>
      <c r="R53" s="27"/>
      <c r="S53" s="32" t="s">
        <v>241</v>
      </c>
      <c r="T53" s="1">
        <v>53</v>
      </c>
      <c r="Z53" s="42" t="s">
        <v>182</v>
      </c>
    </row>
    <row r="54" spans="1:26">
      <c r="A54" s="41" t="s">
        <v>101</v>
      </c>
      <c r="B54" s="27" t="s">
        <v>107</v>
      </c>
      <c r="C54" s="41" t="s">
        <v>107</v>
      </c>
      <c r="D54" s="27" t="s">
        <v>241</v>
      </c>
      <c r="E54" s="41" t="s">
        <v>107</v>
      </c>
      <c r="F54" s="27" t="s">
        <v>107</v>
      </c>
      <c r="G54" s="41" t="s">
        <v>107</v>
      </c>
      <c r="H54" s="27"/>
      <c r="I54" s="41" t="s">
        <v>107</v>
      </c>
      <c r="J54" s="27" t="s">
        <v>107</v>
      </c>
      <c r="K54" s="41" t="s">
        <v>107</v>
      </c>
      <c r="L54" s="27" t="s">
        <v>107</v>
      </c>
      <c r="M54" s="41" t="s">
        <v>107</v>
      </c>
      <c r="N54" s="27" t="s">
        <v>107</v>
      </c>
      <c r="O54" s="41" t="s">
        <v>107</v>
      </c>
      <c r="P54" s="27" t="s">
        <v>107</v>
      </c>
      <c r="Q54" s="41"/>
      <c r="R54" s="27"/>
      <c r="S54" s="32" t="s">
        <v>241</v>
      </c>
      <c r="T54" s="1">
        <v>54</v>
      </c>
      <c r="Z54" s="42" t="s">
        <v>183</v>
      </c>
    </row>
    <row r="55" spans="1:26">
      <c r="A55" s="41" t="s">
        <v>101</v>
      </c>
      <c r="B55" s="27" t="s">
        <v>107</v>
      </c>
      <c r="C55" s="41" t="s">
        <v>107</v>
      </c>
      <c r="D55" s="27" t="s">
        <v>241</v>
      </c>
      <c r="E55" s="41" t="s">
        <v>107</v>
      </c>
      <c r="F55" s="27" t="s">
        <v>107</v>
      </c>
      <c r="G55" s="41" t="s">
        <v>107</v>
      </c>
      <c r="H55" s="27"/>
      <c r="I55" s="41" t="s">
        <v>107</v>
      </c>
      <c r="J55" s="27" t="s">
        <v>107</v>
      </c>
      <c r="K55" s="41" t="s">
        <v>107</v>
      </c>
      <c r="L55" s="27" t="s">
        <v>107</v>
      </c>
      <c r="M55" s="41" t="s">
        <v>107</v>
      </c>
      <c r="N55" s="27" t="s">
        <v>107</v>
      </c>
      <c r="O55" s="41" t="s">
        <v>107</v>
      </c>
      <c r="P55" s="27" t="s">
        <v>107</v>
      </c>
      <c r="Q55" s="41"/>
      <c r="R55" s="27"/>
      <c r="S55" s="32" t="s">
        <v>241</v>
      </c>
      <c r="T55" s="1">
        <v>55</v>
      </c>
      <c r="Z55" s="42" t="s">
        <v>184</v>
      </c>
    </row>
    <row r="56" spans="1:26">
      <c r="A56" s="41" t="s">
        <v>101</v>
      </c>
      <c r="B56" s="27" t="s">
        <v>107</v>
      </c>
      <c r="C56" s="41" t="s">
        <v>107</v>
      </c>
      <c r="D56" s="27" t="s">
        <v>241</v>
      </c>
      <c r="E56" s="41" t="s">
        <v>107</v>
      </c>
      <c r="F56" s="27" t="s">
        <v>107</v>
      </c>
      <c r="G56" s="41" t="s">
        <v>107</v>
      </c>
      <c r="H56" s="27"/>
      <c r="I56" s="41" t="s">
        <v>107</v>
      </c>
      <c r="J56" s="27" t="s">
        <v>107</v>
      </c>
      <c r="K56" s="41" t="s">
        <v>107</v>
      </c>
      <c r="L56" s="27" t="s">
        <v>107</v>
      </c>
      <c r="M56" s="41" t="s">
        <v>107</v>
      </c>
      <c r="N56" s="27" t="s">
        <v>107</v>
      </c>
      <c r="O56" s="41" t="s">
        <v>107</v>
      </c>
      <c r="P56" s="27" t="s">
        <v>107</v>
      </c>
      <c r="Q56" s="41"/>
      <c r="R56" s="27"/>
      <c r="S56" s="32" t="s">
        <v>241</v>
      </c>
      <c r="T56" s="1">
        <v>56</v>
      </c>
      <c r="Z56" s="42" t="s">
        <v>185</v>
      </c>
    </row>
    <row r="57" spans="1:26">
      <c r="A57" s="41" t="s">
        <v>101</v>
      </c>
      <c r="B57" s="27" t="s">
        <v>107</v>
      </c>
      <c r="C57" s="41" t="s">
        <v>107</v>
      </c>
      <c r="D57" s="27" t="s">
        <v>241</v>
      </c>
      <c r="E57" s="41" t="s">
        <v>107</v>
      </c>
      <c r="F57" s="27" t="s">
        <v>107</v>
      </c>
      <c r="G57" s="41" t="s">
        <v>107</v>
      </c>
      <c r="H57" s="27"/>
      <c r="I57" s="41" t="s">
        <v>107</v>
      </c>
      <c r="J57" s="27" t="s">
        <v>107</v>
      </c>
      <c r="K57" s="41" t="s">
        <v>107</v>
      </c>
      <c r="L57" s="27" t="s">
        <v>107</v>
      </c>
      <c r="M57" s="41" t="s">
        <v>107</v>
      </c>
      <c r="N57" s="27" t="s">
        <v>107</v>
      </c>
      <c r="O57" s="41" t="s">
        <v>107</v>
      </c>
      <c r="P57" s="27" t="s">
        <v>107</v>
      </c>
      <c r="Q57" s="41"/>
      <c r="R57" s="27"/>
      <c r="S57" s="32" t="s">
        <v>241</v>
      </c>
      <c r="T57" s="1">
        <v>57</v>
      </c>
      <c r="Z57" s="42" t="s">
        <v>186</v>
      </c>
    </row>
    <row r="58" spans="1:26">
      <c r="A58" s="41" t="s">
        <v>101</v>
      </c>
      <c r="B58" s="27" t="s">
        <v>107</v>
      </c>
      <c r="C58" s="41" t="s">
        <v>107</v>
      </c>
      <c r="D58" s="27" t="s">
        <v>241</v>
      </c>
      <c r="E58" s="41" t="s">
        <v>107</v>
      </c>
      <c r="F58" s="27" t="s">
        <v>107</v>
      </c>
      <c r="G58" s="41" t="s">
        <v>107</v>
      </c>
      <c r="H58" s="27"/>
      <c r="I58" s="41" t="s">
        <v>107</v>
      </c>
      <c r="J58" s="27" t="s">
        <v>107</v>
      </c>
      <c r="K58" s="41" t="s">
        <v>107</v>
      </c>
      <c r="L58" s="27" t="s">
        <v>107</v>
      </c>
      <c r="M58" s="41" t="s">
        <v>107</v>
      </c>
      <c r="N58" s="27" t="s">
        <v>107</v>
      </c>
      <c r="O58" s="41" t="s">
        <v>107</v>
      </c>
      <c r="P58" s="27" t="s">
        <v>107</v>
      </c>
      <c r="Q58" s="41"/>
      <c r="R58" s="27"/>
      <c r="S58" s="32" t="s">
        <v>241</v>
      </c>
      <c r="T58" s="1">
        <v>58</v>
      </c>
      <c r="Z58" s="42" t="s">
        <v>187</v>
      </c>
    </row>
    <row r="59" spans="1:26">
      <c r="A59" s="41" t="s">
        <v>101</v>
      </c>
      <c r="B59" s="27" t="s">
        <v>107</v>
      </c>
      <c r="C59" s="41" t="s">
        <v>107</v>
      </c>
      <c r="D59" s="27" t="s">
        <v>241</v>
      </c>
      <c r="E59" s="41" t="s">
        <v>107</v>
      </c>
      <c r="F59" s="27" t="s">
        <v>107</v>
      </c>
      <c r="G59" s="41" t="s">
        <v>107</v>
      </c>
      <c r="H59" s="27"/>
      <c r="I59" s="41" t="s">
        <v>107</v>
      </c>
      <c r="J59" s="27" t="s">
        <v>107</v>
      </c>
      <c r="K59" s="41" t="s">
        <v>107</v>
      </c>
      <c r="L59" s="27" t="s">
        <v>107</v>
      </c>
      <c r="M59" s="41" t="s">
        <v>107</v>
      </c>
      <c r="N59" s="27" t="s">
        <v>107</v>
      </c>
      <c r="O59" s="41" t="s">
        <v>107</v>
      </c>
      <c r="P59" s="27" t="s">
        <v>107</v>
      </c>
      <c r="Q59" s="41"/>
      <c r="R59" s="27"/>
      <c r="S59" s="32" t="s">
        <v>241</v>
      </c>
      <c r="T59" s="1">
        <v>59</v>
      </c>
      <c r="Z59" s="42" t="s">
        <v>188</v>
      </c>
    </row>
    <row r="60" spans="1:26">
      <c r="A60" s="41" t="s">
        <v>101</v>
      </c>
      <c r="B60" s="27" t="s">
        <v>107</v>
      </c>
      <c r="C60" s="41" t="s">
        <v>107</v>
      </c>
      <c r="D60" s="27" t="s">
        <v>241</v>
      </c>
      <c r="E60" s="41" t="s">
        <v>107</v>
      </c>
      <c r="F60" s="27" t="s">
        <v>107</v>
      </c>
      <c r="G60" s="41" t="s">
        <v>107</v>
      </c>
      <c r="H60" s="27"/>
      <c r="I60" s="41" t="s">
        <v>107</v>
      </c>
      <c r="J60" s="27" t="s">
        <v>107</v>
      </c>
      <c r="K60" s="41" t="s">
        <v>107</v>
      </c>
      <c r="L60" s="27" t="s">
        <v>107</v>
      </c>
      <c r="M60" s="41" t="s">
        <v>107</v>
      </c>
      <c r="N60" s="27" t="s">
        <v>107</v>
      </c>
      <c r="O60" s="41" t="s">
        <v>107</v>
      </c>
      <c r="P60" s="27" t="s">
        <v>107</v>
      </c>
      <c r="Q60" s="41"/>
      <c r="R60" s="27"/>
      <c r="S60" s="32" t="s">
        <v>241</v>
      </c>
      <c r="T60" s="1">
        <v>60</v>
      </c>
      <c r="Z60" s="42" t="s">
        <v>189</v>
      </c>
    </row>
    <row r="61" spans="1:26">
      <c r="A61" s="41" t="s">
        <v>101</v>
      </c>
      <c r="B61" s="27" t="s">
        <v>107</v>
      </c>
      <c r="C61" s="41" t="s">
        <v>107</v>
      </c>
      <c r="D61" s="27" t="s">
        <v>241</v>
      </c>
      <c r="E61" s="41" t="s">
        <v>107</v>
      </c>
      <c r="F61" s="27" t="s">
        <v>107</v>
      </c>
      <c r="G61" s="41" t="s">
        <v>107</v>
      </c>
      <c r="H61" s="27"/>
      <c r="I61" s="41" t="s">
        <v>107</v>
      </c>
      <c r="J61" s="27" t="s">
        <v>107</v>
      </c>
      <c r="K61" s="41" t="s">
        <v>107</v>
      </c>
      <c r="L61" s="27" t="s">
        <v>107</v>
      </c>
      <c r="M61" s="41" t="s">
        <v>107</v>
      </c>
      <c r="N61" s="27" t="s">
        <v>107</v>
      </c>
      <c r="O61" s="41" t="s">
        <v>107</v>
      </c>
      <c r="P61" s="27" t="s">
        <v>107</v>
      </c>
      <c r="Q61" s="41"/>
      <c r="R61" s="27"/>
      <c r="S61" s="32" t="s">
        <v>241</v>
      </c>
      <c r="T61" s="1">
        <v>61</v>
      </c>
      <c r="Z61" s="42" t="s">
        <v>190</v>
      </c>
    </row>
    <row r="62" spans="1:26">
      <c r="A62" s="41" t="s">
        <v>101</v>
      </c>
      <c r="B62" s="27" t="s">
        <v>107</v>
      </c>
      <c r="C62" s="41" t="s">
        <v>107</v>
      </c>
      <c r="D62" s="27" t="s">
        <v>241</v>
      </c>
      <c r="E62" s="41" t="s">
        <v>107</v>
      </c>
      <c r="F62" s="27" t="s">
        <v>107</v>
      </c>
      <c r="G62" s="41" t="s">
        <v>107</v>
      </c>
      <c r="H62" s="27"/>
      <c r="I62" s="41" t="s">
        <v>107</v>
      </c>
      <c r="J62" s="27" t="s">
        <v>107</v>
      </c>
      <c r="K62" s="41" t="s">
        <v>107</v>
      </c>
      <c r="L62" s="27" t="s">
        <v>107</v>
      </c>
      <c r="M62" s="41" t="s">
        <v>107</v>
      </c>
      <c r="N62" s="27" t="s">
        <v>107</v>
      </c>
      <c r="O62" s="41" t="s">
        <v>107</v>
      </c>
      <c r="P62" s="27" t="s">
        <v>107</v>
      </c>
      <c r="Q62" s="41"/>
      <c r="R62" s="27"/>
      <c r="S62" s="32" t="s">
        <v>241</v>
      </c>
      <c r="T62" s="1">
        <v>62</v>
      </c>
      <c r="Z62" s="42" t="s">
        <v>191</v>
      </c>
    </row>
    <row r="63" spans="1:26">
      <c r="A63" s="41" t="s">
        <v>101</v>
      </c>
      <c r="B63" s="27" t="s">
        <v>107</v>
      </c>
      <c r="C63" s="41" t="s">
        <v>107</v>
      </c>
      <c r="D63" s="27" t="s">
        <v>241</v>
      </c>
      <c r="E63" s="41" t="s">
        <v>107</v>
      </c>
      <c r="F63" s="27" t="s">
        <v>107</v>
      </c>
      <c r="G63" s="41" t="s">
        <v>107</v>
      </c>
      <c r="H63" s="27"/>
      <c r="I63" s="41" t="s">
        <v>107</v>
      </c>
      <c r="J63" s="27" t="s">
        <v>107</v>
      </c>
      <c r="K63" s="41" t="s">
        <v>107</v>
      </c>
      <c r="L63" s="27" t="s">
        <v>107</v>
      </c>
      <c r="M63" s="41" t="s">
        <v>107</v>
      </c>
      <c r="N63" s="27" t="s">
        <v>107</v>
      </c>
      <c r="O63" s="41" t="s">
        <v>107</v>
      </c>
      <c r="P63" s="27" t="s">
        <v>107</v>
      </c>
      <c r="Q63" s="41"/>
      <c r="R63" s="27"/>
      <c r="S63" s="32" t="s">
        <v>241</v>
      </c>
      <c r="T63" s="1">
        <v>63</v>
      </c>
      <c r="Z63" s="42" t="s">
        <v>192</v>
      </c>
    </row>
    <row r="64" spans="1:26">
      <c r="A64" s="41" t="s">
        <v>101</v>
      </c>
      <c r="B64" s="27" t="s">
        <v>107</v>
      </c>
      <c r="C64" s="41" t="s">
        <v>107</v>
      </c>
      <c r="D64" s="27" t="s">
        <v>241</v>
      </c>
      <c r="E64" s="41" t="s">
        <v>107</v>
      </c>
      <c r="F64" s="27" t="s">
        <v>107</v>
      </c>
      <c r="G64" s="41" t="s">
        <v>107</v>
      </c>
      <c r="H64" s="27"/>
      <c r="I64" s="41" t="s">
        <v>107</v>
      </c>
      <c r="J64" s="27" t="s">
        <v>107</v>
      </c>
      <c r="K64" s="41" t="s">
        <v>107</v>
      </c>
      <c r="L64" s="27" t="s">
        <v>107</v>
      </c>
      <c r="M64" s="41" t="s">
        <v>107</v>
      </c>
      <c r="N64" s="27" t="s">
        <v>107</v>
      </c>
      <c r="O64" s="41" t="s">
        <v>107</v>
      </c>
      <c r="P64" s="27" t="s">
        <v>107</v>
      </c>
      <c r="Q64" s="41"/>
      <c r="R64" s="27"/>
      <c r="S64" s="32" t="s">
        <v>241</v>
      </c>
      <c r="T64" s="1">
        <v>64</v>
      </c>
      <c r="Z64" s="42" t="s">
        <v>193</v>
      </c>
    </row>
    <row r="65" spans="1:26">
      <c r="A65" s="41" t="s">
        <v>101</v>
      </c>
      <c r="B65" s="27" t="s">
        <v>107</v>
      </c>
      <c r="C65" s="41" t="s">
        <v>107</v>
      </c>
      <c r="D65" s="27" t="s">
        <v>241</v>
      </c>
      <c r="E65" s="41" t="s">
        <v>107</v>
      </c>
      <c r="F65" s="27" t="s">
        <v>107</v>
      </c>
      <c r="G65" s="41" t="s">
        <v>107</v>
      </c>
      <c r="H65" s="27"/>
      <c r="I65" s="41" t="s">
        <v>107</v>
      </c>
      <c r="J65" s="27" t="s">
        <v>107</v>
      </c>
      <c r="K65" s="41" t="s">
        <v>107</v>
      </c>
      <c r="L65" s="27" t="s">
        <v>107</v>
      </c>
      <c r="M65" s="41" t="s">
        <v>107</v>
      </c>
      <c r="N65" s="27" t="s">
        <v>107</v>
      </c>
      <c r="O65" s="41" t="s">
        <v>107</v>
      </c>
      <c r="P65" s="27" t="s">
        <v>107</v>
      </c>
      <c r="Q65" s="41"/>
      <c r="R65" s="27"/>
      <c r="S65" s="32" t="s">
        <v>241</v>
      </c>
      <c r="T65" s="1">
        <v>65</v>
      </c>
      <c r="Z65" s="42" t="s">
        <v>231</v>
      </c>
    </row>
    <row r="66" spans="1:26">
      <c r="A66" s="41" t="s">
        <v>101</v>
      </c>
      <c r="B66" s="27" t="s">
        <v>107</v>
      </c>
      <c r="C66" s="41" t="s">
        <v>107</v>
      </c>
      <c r="D66" s="27" t="s">
        <v>241</v>
      </c>
      <c r="E66" s="41" t="s">
        <v>107</v>
      </c>
      <c r="F66" s="27" t="s">
        <v>107</v>
      </c>
      <c r="G66" s="41" t="s">
        <v>107</v>
      </c>
      <c r="H66" s="27"/>
      <c r="I66" s="41" t="s">
        <v>107</v>
      </c>
      <c r="J66" s="27" t="s">
        <v>107</v>
      </c>
      <c r="K66" s="41" t="s">
        <v>107</v>
      </c>
      <c r="L66" s="27" t="s">
        <v>107</v>
      </c>
      <c r="M66" s="41" t="s">
        <v>107</v>
      </c>
      <c r="N66" s="27" t="s">
        <v>107</v>
      </c>
      <c r="O66" s="41" t="s">
        <v>107</v>
      </c>
      <c r="P66" s="27" t="s">
        <v>107</v>
      </c>
      <c r="Q66" s="41"/>
      <c r="R66" s="27"/>
      <c r="S66" s="32" t="s">
        <v>241</v>
      </c>
      <c r="T66" s="1">
        <v>66</v>
      </c>
      <c r="Z66" s="42" t="s">
        <v>232</v>
      </c>
    </row>
    <row r="67" spans="1:26">
      <c r="A67" s="41" t="s">
        <v>101</v>
      </c>
      <c r="B67" s="27" t="s">
        <v>107</v>
      </c>
      <c r="C67" s="41" t="s">
        <v>107</v>
      </c>
      <c r="D67" s="27" t="s">
        <v>241</v>
      </c>
      <c r="E67" s="41" t="s">
        <v>107</v>
      </c>
      <c r="F67" s="27" t="s">
        <v>107</v>
      </c>
      <c r="G67" s="41" t="s">
        <v>107</v>
      </c>
      <c r="H67" s="27"/>
      <c r="I67" s="41" t="s">
        <v>107</v>
      </c>
      <c r="J67" s="27" t="s">
        <v>107</v>
      </c>
      <c r="K67" s="41" t="s">
        <v>107</v>
      </c>
      <c r="L67" s="27" t="s">
        <v>107</v>
      </c>
      <c r="M67" s="41" t="s">
        <v>107</v>
      </c>
      <c r="N67" s="27" t="s">
        <v>107</v>
      </c>
      <c r="O67" s="41" t="s">
        <v>107</v>
      </c>
      <c r="P67" s="27" t="s">
        <v>107</v>
      </c>
      <c r="Q67" s="41"/>
      <c r="R67" s="27"/>
      <c r="S67" s="32" t="s">
        <v>241</v>
      </c>
      <c r="T67" s="1">
        <v>67</v>
      </c>
      <c r="Z67" s="42" t="s">
        <v>233</v>
      </c>
    </row>
    <row r="68" spans="1:26">
      <c r="A68" s="41" t="s">
        <v>101</v>
      </c>
      <c r="B68" s="27" t="s">
        <v>107</v>
      </c>
      <c r="C68" s="41" t="s">
        <v>107</v>
      </c>
      <c r="D68" s="27" t="s">
        <v>241</v>
      </c>
      <c r="E68" s="41" t="s">
        <v>107</v>
      </c>
      <c r="F68" s="27" t="s">
        <v>107</v>
      </c>
      <c r="G68" s="41" t="s">
        <v>107</v>
      </c>
      <c r="H68" s="27"/>
      <c r="I68" s="41" t="s">
        <v>107</v>
      </c>
      <c r="J68" s="27" t="s">
        <v>107</v>
      </c>
      <c r="K68" s="41" t="s">
        <v>107</v>
      </c>
      <c r="L68" s="27" t="s">
        <v>107</v>
      </c>
      <c r="M68" s="41" t="s">
        <v>107</v>
      </c>
      <c r="N68" s="27" t="s">
        <v>107</v>
      </c>
      <c r="O68" s="41" t="s">
        <v>107</v>
      </c>
      <c r="P68" s="27" t="s">
        <v>107</v>
      </c>
      <c r="Q68" s="41"/>
      <c r="R68" s="27"/>
      <c r="S68" s="32" t="s">
        <v>241</v>
      </c>
      <c r="T68" s="1">
        <v>68</v>
      </c>
      <c r="Z68" s="42" t="s">
        <v>234</v>
      </c>
    </row>
    <row r="69" spans="1:26">
      <c r="A69" s="41" t="s">
        <v>101</v>
      </c>
      <c r="B69" s="27" t="s">
        <v>107</v>
      </c>
      <c r="C69" s="41" t="s">
        <v>107</v>
      </c>
      <c r="D69" s="27" t="s">
        <v>241</v>
      </c>
      <c r="E69" s="41" t="s">
        <v>107</v>
      </c>
      <c r="F69" s="27" t="s">
        <v>107</v>
      </c>
      <c r="G69" s="41" t="s">
        <v>107</v>
      </c>
      <c r="H69" s="27"/>
      <c r="I69" s="41" t="s">
        <v>107</v>
      </c>
      <c r="J69" s="27" t="s">
        <v>107</v>
      </c>
      <c r="K69" s="41" t="s">
        <v>107</v>
      </c>
      <c r="L69" s="27" t="s">
        <v>107</v>
      </c>
      <c r="M69" s="41" t="s">
        <v>107</v>
      </c>
      <c r="N69" s="27" t="s">
        <v>107</v>
      </c>
      <c r="O69" s="41" t="s">
        <v>107</v>
      </c>
      <c r="P69" s="27" t="s">
        <v>107</v>
      </c>
      <c r="Q69" s="41"/>
      <c r="R69" s="27"/>
      <c r="S69" s="32" t="s">
        <v>241</v>
      </c>
      <c r="T69" s="1">
        <v>69</v>
      </c>
      <c r="Z69" s="42" t="s">
        <v>235</v>
      </c>
    </row>
    <row r="70" spans="1:26">
      <c r="A70" s="41" t="s">
        <v>101</v>
      </c>
      <c r="B70" s="27" t="s">
        <v>107</v>
      </c>
      <c r="C70" s="41" t="s">
        <v>107</v>
      </c>
      <c r="D70" s="27" t="s">
        <v>241</v>
      </c>
      <c r="E70" s="41" t="s">
        <v>107</v>
      </c>
      <c r="F70" s="27" t="s">
        <v>107</v>
      </c>
      <c r="G70" s="41" t="s">
        <v>107</v>
      </c>
      <c r="H70" s="27"/>
      <c r="I70" s="41" t="s">
        <v>107</v>
      </c>
      <c r="J70" s="27" t="s">
        <v>107</v>
      </c>
      <c r="K70" s="41" t="s">
        <v>107</v>
      </c>
      <c r="L70" s="27" t="s">
        <v>107</v>
      </c>
      <c r="M70" s="41" t="s">
        <v>107</v>
      </c>
      <c r="N70" s="27" t="s">
        <v>107</v>
      </c>
      <c r="O70" s="41" t="s">
        <v>107</v>
      </c>
      <c r="P70" s="27" t="s">
        <v>107</v>
      </c>
      <c r="Q70" s="41"/>
      <c r="R70" s="27"/>
      <c r="S70" s="32" t="s">
        <v>241</v>
      </c>
      <c r="T70" s="1">
        <v>70</v>
      </c>
      <c r="Z70" s="42" t="s">
        <v>236</v>
      </c>
    </row>
    <row r="71" spans="1:26">
      <c r="A71" s="25"/>
      <c r="B71" s="26"/>
      <c r="C71" s="25"/>
      <c r="D71" s="26"/>
      <c r="E71" s="25"/>
      <c r="F71" s="26"/>
      <c r="H71" s="26"/>
      <c r="I71" s="25"/>
      <c r="J71" s="26"/>
      <c r="L71" s="26"/>
      <c r="M71" s="25"/>
      <c r="N71" s="26"/>
      <c r="P71" s="26"/>
      <c r="R71" s="26"/>
      <c r="S71" s="26"/>
      <c r="Z71" s="42" t="s">
        <v>237</v>
      </c>
    </row>
    <row r="72" spans="1:26">
      <c r="A72" s="25"/>
      <c r="B72" s="26"/>
      <c r="C72" s="25"/>
      <c r="D72" s="26"/>
      <c r="E72" s="25"/>
      <c r="I72" s="25"/>
      <c r="J72" s="26"/>
      <c r="M72" s="25"/>
      <c r="N72" s="26"/>
      <c r="S72" s="26"/>
      <c r="Z72" s="42" t="s">
        <v>238</v>
      </c>
    </row>
    <row r="73" spans="1:26">
      <c r="A73" s="25"/>
      <c r="B73" s="26"/>
      <c r="C73" s="25"/>
      <c r="D73" s="26"/>
      <c r="E73" s="25"/>
      <c r="I73" s="25"/>
      <c r="J73" s="26"/>
      <c r="M73" s="25"/>
      <c r="N73" s="26"/>
      <c r="S73" s="26"/>
      <c r="Z73" s="42" t="s">
        <v>239</v>
      </c>
    </row>
    <row r="74" spans="1:26">
      <c r="A74" s="25"/>
      <c r="B74" s="26"/>
      <c r="C74" s="25"/>
      <c r="D74" s="26"/>
      <c r="E74" s="25"/>
      <c r="I74" s="25"/>
      <c r="J74" s="26"/>
      <c r="M74" s="25"/>
      <c r="N74" s="26"/>
      <c r="S74" s="26"/>
    </row>
    <row r="75" spans="1:26">
      <c r="A75" s="25"/>
      <c r="B75" s="26"/>
      <c r="C75" s="25"/>
      <c r="D75" s="26"/>
      <c r="E75" s="25"/>
      <c r="I75" s="25"/>
      <c r="J75" s="26"/>
      <c r="M75" s="25"/>
      <c r="N75" s="26"/>
      <c r="S75" s="26"/>
    </row>
    <row r="76" spans="1:26">
      <c r="A76" s="25"/>
      <c r="B76" s="26"/>
      <c r="C76" s="25"/>
      <c r="D76" s="26"/>
      <c r="E76" s="25"/>
      <c r="I76" s="25"/>
      <c r="J76" s="26"/>
      <c r="M76" s="25"/>
      <c r="N76" s="26"/>
      <c r="S76" s="26"/>
    </row>
    <row r="77" spans="1:26">
      <c r="A77" s="25"/>
      <c r="B77" s="26"/>
      <c r="C77" s="25"/>
      <c r="D77" s="26"/>
      <c r="E77" s="25"/>
      <c r="I77" s="25"/>
      <c r="J77" s="26"/>
      <c r="M77" s="25"/>
      <c r="N77" s="26"/>
      <c r="S77" s="26"/>
    </row>
    <row r="78" spans="1:26">
      <c r="A78" s="25"/>
      <c r="B78" s="26"/>
      <c r="C78" s="25"/>
      <c r="D78" s="26"/>
      <c r="E78" s="25"/>
      <c r="I78" s="25"/>
      <c r="J78" s="26"/>
      <c r="M78" s="25"/>
      <c r="N78" s="26"/>
      <c r="S78" s="26"/>
    </row>
    <row r="79" spans="1:26">
      <c r="A79" s="25"/>
      <c r="B79" s="26"/>
      <c r="C79" s="25"/>
      <c r="D79" s="26"/>
      <c r="E79" s="25"/>
      <c r="I79" s="25"/>
      <c r="J79" s="26"/>
      <c r="M79" s="25"/>
      <c r="N79" s="26"/>
      <c r="S79" s="26"/>
    </row>
    <row r="80" spans="1:26">
      <c r="A80" s="25"/>
      <c r="B80" s="26"/>
      <c r="C80" s="25"/>
      <c r="D80" s="26"/>
      <c r="E80" s="25"/>
      <c r="I80" s="25"/>
      <c r="J80" s="26"/>
      <c r="M80" s="25"/>
      <c r="N80" s="26"/>
      <c r="S80" s="26"/>
    </row>
  </sheetData>
  <sheetProtection sheet="1" objects="1" scenarios="1" selectLockedCells="1"/>
  <phoneticPr fontId="3"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workbookViewId="0">
      <selection activeCell="D5" sqref="D5"/>
    </sheetView>
  </sheetViews>
  <sheetFormatPr defaultRowHeight="12.75"/>
  <cols>
    <col min="1" max="1" width="7.7109375" style="30" customWidth="1"/>
    <col min="2" max="2" width="7.7109375" style="29" customWidth="1"/>
    <col min="3" max="3" width="7.7109375" style="30" customWidth="1"/>
    <col min="4" max="4" width="7.7109375" style="29" customWidth="1"/>
    <col min="5" max="5" width="7.7109375" style="30" customWidth="1"/>
    <col min="6" max="6" width="7.7109375" style="28" customWidth="1"/>
    <col min="7" max="7" width="7.7109375" style="25" customWidth="1"/>
    <col min="8" max="8" width="7.7109375" style="28" customWidth="1"/>
    <col min="9" max="9" width="7.7109375" style="30" customWidth="1"/>
    <col min="10" max="10" width="7.7109375" style="29" customWidth="1"/>
    <col min="11" max="11" width="7.7109375" style="25" customWidth="1"/>
    <col min="12" max="12" width="7.7109375" style="28" customWidth="1"/>
    <col min="13" max="13" width="7.7109375" style="30" customWidth="1"/>
    <col min="14" max="14" width="7.7109375" style="29" customWidth="1"/>
    <col min="15" max="15" width="7.7109375" style="25" customWidth="1"/>
    <col min="16" max="16" width="7.7109375" style="28" customWidth="1"/>
    <col min="17" max="17" width="7.7109375" style="25" customWidth="1"/>
    <col min="18" max="18" width="7.7109375" style="28" customWidth="1"/>
    <col min="19" max="19" width="11.5703125" style="28" customWidth="1"/>
    <col min="20" max="20" width="13.7109375" style="1" customWidth="1"/>
    <col min="22" max="22" width="11.140625" customWidth="1"/>
    <col min="23" max="23" width="14.42578125" customWidth="1"/>
    <col min="24" max="24" width="15.85546875" customWidth="1"/>
    <col min="25" max="25" width="13.28515625" customWidth="1"/>
  </cols>
  <sheetData>
    <row r="1" spans="1:29" ht="24" customHeight="1">
      <c r="A1" s="21" t="s">
        <v>272</v>
      </c>
      <c r="B1" s="21" t="s">
        <v>273</v>
      </c>
      <c r="C1" s="21" t="s">
        <v>274</v>
      </c>
      <c r="D1" s="21" t="s">
        <v>275</v>
      </c>
      <c r="E1" s="21"/>
      <c r="F1" s="21" t="s">
        <v>100</v>
      </c>
      <c r="G1" s="21" t="s">
        <v>99</v>
      </c>
      <c r="H1" s="21"/>
      <c r="I1" s="21" t="s">
        <v>118</v>
      </c>
      <c r="J1" s="21" t="s">
        <v>119</v>
      </c>
      <c r="K1" s="21" t="s">
        <v>121</v>
      </c>
      <c r="L1" s="21" t="s">
        <v>120</v>
      </c>
      <c r="M1" s="21" t="s">
        <v>243</v>
      </c>
      <c r="N1" s="21" t="s">
        <v>244</v>
      </c>
      <c r="O1" s="21" t="s">
        <v>245</v>
      </c>
      <c r="P1" s="21" t="s">
        <v>246</v>
      </c>
      <c r="Q1" s="21"/>
      <c r="R1" s="21"/>
      <c r="S1" s="22" t="s">
        <v>89</v>
      </c>
      <c r="T1" s="33" t="s">
        <v>90</v>
      </c>
      <c r="Z1" s="35"/>
      <c r="AA1" s="35"/>
      <c r="AB1" s="35"/>
      <c r="AC1" s="35"/>
    </row>
    <row r="2" spans="1:29">
      <c r="A2" s="25" t="s">
        <v>91</v>
      </c>
      <c r="B2" s="23" t="s">
        <v>91</v>
      </c>
      <c r="C2" s="25" t="s">
        <v>91</v>
      </c>
      <c r="D2" s="23" t="s">
        <v>91</v>
      </c>
      <c r="E2" s="25"/>
      <c r="F2" s="23" t="s">
        <v>91</v>
      </c>
      <c r="G2" s="25" t="s">
        <v>91</v>
      </c>
      <c r="H2" s="23"/>
      <c r="I2" s="25" t="s">
        <v>91</v>
      </c>
      <c r="J2" s="23" t="s">
        <v>91</v>
      </c>
      <c r="K2" s="25" t="s">
        <v>91</v>
      </c>
      <c r="L2" s="23" t="s">
        <v>91</v>
      </c>
      <c r="M2" s="25" t="s">
        <v>91</v>
      </c>
      <c r="N2" s="23" t="s">
        <v>91</v>
      </c>
      <c r="O2" s="25" t="s">
        <v>91</v>
      </c>
      <c r="P2" s="23" t="s">
        <v>91</v>
      </c>
      <c r="R2" s="23"/>
      <c r="S2" s="23" t="s">
        <v>91</v>
      </c>
      <c r="T2" s="1">
        <v>2</v>
      </c>
      <c r="Z2" s="36"/>
      <c r="AA2" s="37"/>
      <c r="AB2" s="36"/>
      <c r="AC2" s="37"/>
    </row>
    <row r="3" spans="1:29">
      <c r="A3" s="24" t="s">
        <v>91</v>
      </c>
      <c r="B3" s="23" t="s">
        <v>91</v>
      </c>
      <c r="C3" s="25" t="s">
        <v>91</v>
      </c>
      <c r="D3" s="23" t="s">
        <v>91</v>
      </c>
      <c r="E3" s="25"/>
      <c r="F3" s="23" t="s">
        <v>91</v>
      </c>
      <c r="G3" s="25" t="s">
        <v>91</v>
      </c>
      <c r="H3" s="23"/>
      <c r="I3" s="25" t="s">
        <v>91</v>
      </c>
      <c r="J3" s="23" t="s">
        <v>91</v>
      </c>
      <c r="K3" s="25" t="s">
        <v>91</v>
      </c>
      <c r="L3" s="23" t="s">
        <v>91</v>
      </c>
      <c r="M3" s="25" t="s">
        <v>91</v>
      </c>
      <c r="N3" s="23" t="s">
        <v>91</v>
      </c>
      <c r="O3" s="25" t="s">
        <v>91</v>
      </c>
      <c r="P3" s="23" t="s">
        <v>91</v>
      </c>
      <c r="R3" s="23"/>
      <c r="S3" s="23" t="s">
        <v>91</v>
      </c>
      <c r="T3" s="1">
        <v>3</v>
      </c>
      <c r="Z3" s="36"/>
      <c r="AA3" s="37"/>
      <c r="AB3" s="36"/>
      <c r="AC3" s="37"/>
    </row>
    <row r="4" spans="1:29">
      <c r="A4" s="24" t="s">
        <v>91</v>
      </c>
      <c r="B4" s="23" t="s">
        <v>91</v>
      </c>
      <c r="C4" s="25" t="s">
        <v>91</v>
      </c>
      <c r="D4" s="23" t="s">
        <v>91</v>
      </c>
      <c r="E4" s="25"/>
      <c r="F4" s="23" t="s">
        <v>91</v>
      </c>
      <c r="G4" s="25" t="s">
        <v>91</v>
      </c>
      <c r="H4" s="23"/>
      <c r="I4" s="25" t="s">
        <v>91</v>
      </c>
      <c r="J4" s="23" t="s">
        <v>91</v>
      </c>
      <c r="K4" s="25" t="s">
        <v>91</v>
      </c>
      <c r="L4" s="23" t="s">
        <v>91</v>
      </c>
      <c r="M4" s="25" t="s">
        <v>91</v>
      </c>
      <c r="N4" s="23" t="s">
        <v>91</v>
      </c>
      <c r="O4" s="25" t="s">
        <v>91</v>
      </c>
      <c r="P4" s="23" t="s">
        <v>91</v>
      </c>
      <c r="R4" s="23"/>
      <c r="S4" s="23" t="s">
        <v>91</v>
      </c>
      <c r="T4" s="1">
        <v>4</v>
      </c>
      <c r="U4" s="34" t="s">
        <v>117</v>
      </c>
      <c r="Z4" s="36"/>
      <c r="AA4" s="37"/>
      <c r="AB4" s="36"/>
      <c r="AC4" s="37"/>
    </row>
    <row r="5" spans="1:29">
      <c r="A5" s="24" t="s">
        <v>91</v>
      </c>
      <c r="B5" s="23" t="s">
        <v>91</v>
      </c>
      <c r="C5" s="25" t="s">
        <v>91</v>
      </c>
      <c r="D5" s="23" t="s">
        <v>91</v>
      </c>
      <c r="E5" s="25"/>
      <c r="F5" s="23" t="s">
        <v>91</v>
      </c>
      <c r="G5" s="25" t="s">
        <v>91</v>
      </c>
      <c r="H5" s="23"/>
      <c r="I5" s="25" t="s">
        <v>91</v>
      </c>
      <c r="J5" s="23" t="s">
        <v>91</v>
      </c>
      <c r="K5" s="25" t="s">
        <v>91</v>
      </c>
      <c r="L5" s="23" t="s">
        <v>91</v>
      </c>
      <c r="M5" s="25" t="s">
        <v>91</v>
      </c>
      <c r="N5" s="23" t="s">
        <v>91</v>
      </c>
      <c r="O5" s="25" t="s">
        <v>91</v>
      </c>
      <c r="P5" s="23" t="s">
        <v>91</v>
      </c>
      <c r="R5" s="23"/>
      <c r="S5" s="23" t="s">
        <v>91</v>
      </c>
      <c r="T5" s="1">
        <v>5</v>
      </c>
      <c r="U5" s="21"/>
      <c r="Z5" s="36"/>
      <c r="AA5" s="37"/>
      <c r="AB5" s="36"/>
      <c r="AC5" s="37"/>
    </row>
    <row r="6" spans="1:29">
      <c r="A6" s="24" t="s">
        <v>91</v>
      </c>
      <c r="B6" s="23" t="s">
        <v>91</v>
      </c>
      <c r="C6" s="24" t="s">
        <v>91</v>
      </c>
      <c r="D6" s="23" t="s">
        <v>91</v>
      </c>
      <c r="E6" s="24"/>
      <c r="F6" s="23" t="s">
        <v>91</v>
      </c>
      <c r="G6" s="25" t="s">
        <v>91</v>
      </c>
      <c r="H6" s="23"/>
      <c r="I6" s="25" t="s">
        <v>91</v>
      </c>
      <c r="J6" s="23" t="s">
        <v>91</v>
      </c>
      <c r="K6" s="25" t="s">
        <v>91</v>
      </c>
      <c r="L6" s="23" t="s">
        <v>91</v>
      </c>
      <c r="M6" s="25" t="s">
        <v>91</v>
      </c>
      <c r="N6" s="23" t="s">
        <v>91</v>
      </c>
      <c r="O6" s="25" t="s">
        <v>91</v>
      </c>
      <c r="P6" s="23" t="s">
        <v>91</v>
      </c>
      <c r="Q6" s="154"/>
      <c r="R6" s="155"/>
      <c r="S6" s="23" t="s">
        <v>91</v>
      </c>
      <c r="T6" s="1">
        <v>6</v>
      </c>
      <c r="U6" s="21"/>
      <c r="Z6" s="37"/>
      <c r="AA6" s="37"/>
      <c r="AB6" s="36"/>
      <c r="AC6" s="37"/>
    </row>
    <row r="7" spans="1:29">
      <c r="A7" s="25" t="s">
        <v>91</v>
      </c>
      <c r="B7" s="23" t="s">
        <v>91</v>
      </c>
      <c r="C7" s="25" t="s">
        <v>91</v>
      </c>
      <c r="D7" s="23" t="s">
        <v>91</v>
      </c>
      <c r="E7" s="31"/>
      <c r="F7" s="153" t="s">
        <v>102</v>
      </c>
      <c r="G7" s="41" t="s">
        <v>102</v>
      </c>
      <c r="H7" s="27"/>
      <c r="I7" s="154" t="s">
        <v>242</v>
      </c>
      <c r="J7" s="155" t="s">
        <v>242</v>
      </c>
      <c r="K7" s="154" t="s">
        <v>242</v>
      </c>
      <c r="L7" s="155" t="s">
        <v>242</v>
      </c>
      <c r="M7" s="154" t="s">
        <v>242</v>
      </c>
      <c r="N7" s="155" t="s">
        <v>242</v>
      </c>
      <c r="O7" s="154" t="s">
        <v>242</v>
      </c>
      <c r="P7" s="155" t="s">
        <v>242</v>
      </c>
      <c r="Q7" s="154"/>
      <c r="R7" s="155"/>
      <c r="S7" s="32" t="s">
        <v>102</v>
      </c>
      <c r="T7" s="1">
        <v>7</v>
      </c>
      <c r="U7" s="21" t="s">
        <v>272</v>
      </c>
      <c r="Z7" s="37"/>
      <c r="AA7" s="37"/>
      <c r="AB7" s="37"/>
      <c r="AC7" s="37"/>
    </row>
    <row r="8" spans="1:29">
      <c r="A8" s="24" t="s">
        <v>91</v>
      </c>
      <c r="B8" s="23" t="s">
        <v>91</v>
      </c>
      <c r="C8" s="24" t="s">
        <v>91</v>
      </c>
      <c r="D8" s="23" t="s">
        <v>91</v>
      </c>
      <c r="E8" s="31"/>
      <c r="F8" s="153" t="s">
        <v>102</v>
      </c>
      <c r="G8" s="41" t="s">
        <v>102</v>
      </c>
      <c r="H8" s="27"/>
      <c r="I8" s="154" t="s">
        <v>242</v>
      </c>
      <c r="J8" s="155" t="s">
        <v>242</v>
      </c>
      <c r="K8" s="154" t="s">
        <v>242</v>
      </c>
      <c r="L8" s="155" t="s">
        <v>242</v>
      </c>
      <c r="M8" s="154" t="s">
        <v>242</v>
      </c>
      <c r="N8" s="155" t="s">
        <v>242</v>
      </c>
      <c r="O8" s="154" t="s">
        <v>242</v>
      </c>
      <c r="P8" s="155" t="s">
        <v>242</v>
      </c>
      <c r="Q8" s="154"/>
      <c r="R8" s="155"/>
      <c r="S8" s="32" t="s">
        <v>102</v>
      </c>
      <c r="T8" s="1">
        <v>8</v>
      </c>
      <c r="U8" s="21" t="s">
        <v>273</v>
      </c>
      <c r="Z8" s="37"/>
      <c r="AA8" s="37"/>
      <c r="AB8" s="37"/>
      <c r="AC8" s="37"/>
    </row>
    <row r="9" spans="1:29">
      <c r="A9" s="41" t="s">
        <v>103</v>
      </c>
      <c r="B9" s="153" t="s">
        <v>280</v>
      </c>
      <c r="C9" s="31" t="s">
        <v>103</v>
      </c>
      <c r="D9" s="27" t="s">
        <v>280</v>
      </c>
      <c r="E9" s="31"/>
      <c r="F9" s="27" t="s">
        <v>103</v>
      </c>
      <c r="G9" s="31" t="s">
        <v>103</v>
      </c>
      <c r="H9" s="27"/>
      <c r="I9" s="41" t="s">
        <v>242</v>
      </c>
      <c r="J9" s="27" t="s">
        <v>242</v>
      </c>
      <c r="K9" s="41" t="s">
        <v>242</v>
      </c>
      <c r="L9" s="27" t="s">
        <v>242</v>
      </c>
      <c r="M9" s="41" t="s">
        <v>242</v>
      </c>
      <c r="N9" s="27" t="s">
        <v>242</v>
      </c>
      <c r="O9" s="41" t="s">
        <v>242</v>
      </c>
      <c r="P9" s="27" t="s">
        <v>242</v>
      </c>
      <c r="Q9" s="41"/>
      <c r="R9" s="27"/>
      <c r="S9" s="32" t="s">
        <v>103</v>
      </c>
      <c r="T9" s="1">
        <v>9</v>
      </c>
      <c r="U9" s="21" t="s">
        <v>274</v>
      </c>
      <c r="Z9" s="37"/>
      <c r="AA9" s="37"/>
      <c r="AB9" s="37"/>
      <c r="AC9" s="37"/>
    </row>
    <row r="10" spans="1:29">
      <c r="A10" s="41" t="s">
        <v>103</v>
      </c>
      <c r="B10" s="153" t="s">
        <v>280</v>
      </c>
      <c r="C10" s="31" t="s">
        <v>103</v>
      </c>
      <c r="D10" s="27" t="s">
        <v>280</v>
      </c>
      <c r="E10" s="31"/>
      <c r="F10" s="27" t="s">
        <v>103</v>
      </c>
      <c r="G10" s="31" t="s">
        <v>103</v>
      </c>
      <c r="H10" s="27"/>
      <c r="I10" s="41" t="s">
        <v>242</v>
      </c>
      <c r="J10" s="27" t="s">
        <v>242</v>
      </c>
      <c r="K10" s="41" t="s">
        <v>242</v>
      </c>
      <c r="L10" s="27" t="s">
        <v>242</v>
      </c>
      <c r="M10" s="41" t="s">
        <v>242</v>
      </c>
      <c r="N10" s="27" t="s">
        <v>242</v>
      </c>
      <c r="O10" s="41" t="s">
        <v>242</v>
      </c>
      <c r="P10" s="27" t="s">
        <v>242</v>
      </c>
      <c r="Q10" s="41"/>
      <c r="R10" s="27"/>
      <c r="S10" s="32" t="s">
        <v>103</v>
      </c>
      <c r="T10" s="1">
        <v>10</v>
      </c>
      <c r="U10" s="21" t="s">
        <v>275</v>
      </c>
      <c r="Z10" s="37"/>
      <c r="AA10" s="37"/>
      <c r="AB10" s="37"/>
      <c r="AC10" s="37"/>
    </row>
    <row r="11" spans="1:29">
      <c r="A11" s="41" t="s">
        <v>104</v>
      </c>
      <c r="B11" s="153" t="s">
        <v>280</v>
      </c>
      <c r="C11" s="31" t="s">
        <v>104</v>
      </c>
      <c r="D11" s="27" t="s">
        <v>280</v>
      </c>
      <c r="E11" s="31"/>
      <c r="F11" s="27" t="s">
        <v>104</v>
      </c>
      <c r="G11" s="31" t="s">
        <v>104</v>
      </c>
      <c r="H11" s="27"/>
      <c r="I11" s="41" t="s">
        <v>242</v>
      </c>
      <c r="J11" s="27" t="s">
        <v>242</v>
      </c>
      <c r="K11" s="41" t="s">
        <v>242</v>
      </c>
      <c r="L11" s="27" t="s">
        <v>242</v>
      </c>
      <c r="M11" s="41" t="s">
        <v>242</v>
      </c>
      <c r="N11" s="27" t="s">
        <v>242</v>
      </c>
      <c r="O11" s="41" t="s">
        <v>242</v>
      </c>
      <c r="P11" s="27" t="s">
        <v>242</v>
      </c>
      <c r="Q11" s="41"/>
      <c r="R11" s="27"/>
      <c r="S11" s="32" t="s">
        <v>104</v>
      </c>
      <c r="T11" s="1">
        <v>11</v>
      </c>
      <c r="U11" s="21" t="s">
        <v>100</v>
      </c>
      <c r="Z11" s="37"/>
      <c r="AA11" s="37"/>
      <c r="AB11" s="37"/>
      <c r="AC11" s="37"/>
    </row>
    <row r="12" spans="1:29">
      <c r="A12" s="41" t="s">
        <v>104</v>
      </c>
      <c r="B12" s="153" t="s">
        <v>280</v>
      </c>
      <c r="C12" s="31" t="s">
        <v>104</v>
      </c>
      <c r="D12" s="27" t="s">
        <v>280</v>
      </c>
      <c r="E12" s="31"/>
      <c r="F12" s="27" t="s">
        <v>104</v>
      </c>
      <c r="G12" s="31" t="s">
        <v>104</v>
      </c>
      <c r="H12" s="27"/>
      <c r="I12" s="41" t="s">
        <v>242</v>
      </c>
      <c r="J12" s="27" t="s">
        <v>242</v>
      </c>
      <c r="K12" s="41" t="s">
        <v>242</v>
      </c>
      <c r="L12" s="27" t="s">
        <v>242</v>
      </c>
      <c r="M12" s="41" t="s">
        <v>242</v>
      </c>
      <c r="N12" s="27" t="s">
        <v>242</v>
      </c>
      <c r="O12" s="41" t="s">
        <v>242</v>
      </c>
      <c r="P12" s="27" t="s">
        <v>242</v>
      </c>
      <c r="Q12" s="41"/>
      <c r="R12" s="27"/>
      <c r="S12" s="32" t="s">
        <v>104</v>
      </c>
      <c r="T12" s="1">
        <v>12</v>
      </c>
      <c r="U12" s="21" t="s">
        <v>99</v>
      </c>
      <c r="Z12" s="37"/>
      <c r="AA12" s="37"/>
      <c r="AB12" s="37"/>
      <c r="AC12" s="37"/>
    </row>
    <row r="13" spans="1:29">
      <c r="A13" s="31" t="s">
        <v>105</v>
      </c>
      <c r="B13" s="27" t="s">
        <v>105</v>
      </c>
      <c r="C13" s="31" t="s">
        <v>108</v>
      </c>
      <c r="D13" s="27" t="s">
        <v>108</v>
      </c>
      <c r="E13" s="31"/>
      <c r="F13" s="27" t="s">
        <v>105</v>
      </c>
      <c r="G13" s="31" t="s">
        <v>108</v>
      </c>
      <c r="H13" s="27"/>
      <c r="I13" s="41" t="s">
        <v>242</v>
      </c>
      <c r="J13" s="27" t="s">
        <v>242</v>
      </c>
      <c r="K13" s="41" t="s">
        <v>242</v>
      </c>
      <c r="L13" s="27" t="s">
        <v>242</v>
      </c>
      <c r="M13" s="41" t="s">
        <v>242</v>
      </c>
      <c r="N13" s="27" t="s">
        <v>242</v>
      </c>
      <c r="O13" s="41" t="s">
        <v>242</v>
      </c>
      <c r="P13" s="27" t="s">
        <v>242</v>
      </c>
      <c r="Q13" s="41"/>
      <c r="R13" s="27"/>
      <c r="S13" s="32" t="s">
        <v>105</v>
      </c>
      <c r="T13" s="1">
        <v>13</v>
      </c>
      <c r="U13" s="21" t="s">
        <v>118</v>
      </c>
      <c r="Z13" s="37"/>
      <c r="AA13" s="37"/>
      <c r="AB13" s="37"/>
      <c r="AC13" s="37"/>
    </row>
    <row r="14" spans="1:29">
      <c r="A14" s="31" t="s">
        <v>105</v>
      </c>
      <c r="B14" s="27" t="s">
        <v>105</v>
      </c>
      <c r="C14" s="31" t="s">
        <v>108</v>
      </c>
      <c r="D14" s="27" t="s">
        <v>108</v>
      </c>
      <c r="E14" s="31"/>
      <c r="F14" s="27" t="s">
        <v>105</v>
      </c>
      <c r="G14" s="31" t="s">
        <v>108</v>
      </c>
      <c r="H14" s="27"/>
      <c r="I14" s="41" t="s">
        <v>242</v>
      </c>
      <c r="J14" s="27" t="s">
        <v>242</v>
      </c>
      <c r="K14" s="41" t="s">
        <v>242</v>
      </c>
      <c r="L14" s="27" t="s">
        <v>242</v>
      </c>
      <c r="M14" s="41" t="s">
        <v>242</v>
      </c>
      <c r="N14" s="27" t="s">
        <v>242</v>
      </c>
      <c r="O14" s="41" t="s">
        <v>242</v>
      </c>
      <c r="P14" s="27" t="s">
        <v>242</v>
      </c>
      <c r="Q14" s="41"/>
      <c r="R14" s="27"/>
      <c r="S14" s="32" t="s">
        <v>105</v>
      </c>
      <c r="T14" s="1">
        <v>14</v>
      </c>
      <c r="U14" s="21" t="s">
        <v>119</v>
      </c>
      <c r="Z14" s="37"/>
      <c r="AA14" s="37"/>
      <c r="AB14" s="37"/>
      <c r="AC14" s="37"/>
    </row>
    <row r="15" spans="1:29">
      <c r="A15" s="31" t="s">
        <v>107</v>
      </c>
      <c r="B15" s="27" t="s">
        <v>106</v>
      </c>
      <c r="C15" s="31" t="s">
        <v>108</v>
      </c>
      <c r="D15" s="27" t="s">
        <v>108</v>
      </c>
      <c r="E15" s="31"/>
      <c r="F15" s="27" t="s">
        <v>107</v>
      </c>
      <c r="G15" s="31" t="s">
        <v>108</v>
      </c>
      <c r="H15" s="27"/>
      <c r="I15" s="41" t="s">
        <v>107</v>
      </c>
      <c r="J15" s="27" t="s">
        <v>107</v>
      </c>
      <c r="K15" s="41" t="s">
        <v>107</v>
      </c>
      <c r="L15" s="27" t="s">
        <v>107</v>
      </c>
      <c r="M15" s="41" t="s">
        <v>107</v>
      </c>
      <c r="N15" s="27" t="s">
        <v>107</v>
      </c>
      <c r="O15" s="41" t="s">
        <v>107</v>
      </c>
      <c r="P15" s="27" t="s">
        <v>107</v>
      </c>
      <c r="Q15" s="41"/>
      <c r="R15" s="27"/>
      <c r="S15" s="32" t="s">
        <v>106</v>
      </c>
      <c r="T15" s="1">
        <v>15</v>
      </c>
      <c r="U15" s="21" t="s">
        <v>121</v>
      </c>
      <c r="Z15" s="37"/>
      <c r="AA15" s="37"/>
      <c r="AB15" s="37"/>
      <c r="AC15" s="37"/>
    </row>
    <row r="16" spans="1:29">
      <c r="A16" s="41" t="s">
        <v>107</v>
      </c>
      <c r="B16" s="27" t="s">
        <v>106</v>
      </c>
      <c r="C16" s="31" t="s">
        <v>108</v>
      </c>
      <c r="D16" s="27" t="s">
        <v>108</v>
      </c>
      <c r="E16" s="31"/>
      <c r="F16" s="27" t="s">
        <v>107</v>
      </c>
      <c r="G16" s="31" t="s">
        <v>108</v>
      </c>
      <c r="H16" s="27"/>
      <c r="I16" s="41" t="s">
        <v>107</v>
      </c>
      <c r="J16" s="27" t="s">
        <v>107</v>
      </c>
      <c r="K16" s="41" t="s">
        <v>107</v>
      </c>
      <c r="L16" s="27" t="s">
        <v>107</v>
      </c>
      <c r="M16" s="41" t="s">
        <v>107</v>
      </c>
      <c r="N16" s="27" t="s">
        <v>107</v>
      </c>
      <c r="O16" s="41" t="s">
        <v>107</v>
      </c>
      <c r="P16" s="27" t="s">
        <v>107</v>
      </c>
      <c r="Q16" s="41"/>
      <c r="R16" s="27"/>
      <c r="S16" s="32" t="s">
        <v>106</v>
      </c>
      <c r="T16" s="1">
        <v>16</v>
      </c>
      <c r="U16" s="21" t="s">
        <v>120</v>
      </c>
      <c r="Z16" s="37"/>
      <c r="AA16" s="37"/>
      <c r="AB16" s="37"/>
      <c r="AC16" s="37"/>
    </row>
    <row r="17" spans="1:29">
      <c r="A17" s="41" t="s">
        <v>107</v>
      </c>
      <c r="B17" s="27" t="s">
        <v>101</v>
      </c>
      <c r="C17" s="31" t="s">
        <v>108</v>
      </c>
      <c r="D17" s="27" t="s">
        <v>108</v>
      </c>
      <c r="E17" s="31"/>
      <c r="F17" s="27" t="s">
        <v>107</v>
      </c>
      <c r="G17" s="31" t="s">
        <v>108</v>
      </c>
      <c r="H17" s="27"/>
      <c r="I17" s="41" t="s">
        <v>107</v>
      </c>
      <c r="J17" s="27" t="s">
        <v>107</v>
      </c>
      <c r="K17" s="41" t="s">
        <v>107</v>
      </c>
      <c r="L17" s="27" t="s">
        <v>107</v>
      </c>
      <c r="M17" s="41" t="s">
        <v>107</v>
      </c>
      <c r="N17" s="27" t="s">
        <v>107</v>
      </c>
      <c r="O17" s="41" t="s">
        <v>107</v>
      </c>
      <c r="P17" s="27" t="s">
        <v>107</v>
      </c>
      <c r="Q17" s="41"/>
      <c r="R17" s="27"/>
      <c r="S17" s="32" t="s">
        <v>109</v>
      </c>
      <c r="T17" s="1">
        <v>17</v>
      </c>
      <c r="U17" s="21" t="s">
        <v>243</v>
      </c>
      <c r="Z17" s="37"/>
      <c r="AA17" s="37"/>
      <c r="AB17" s="37"/>
      <c r="AC17" s="37"/>
    </row>
    <row r="18" spans="1:29">
      <c r="A18" s="41" t="s">
        <v>107</v>
      </c>
      <c r="B18" s="27" t="s">
        <v>101</v>
      </c>
      <c r="C18" s="31" t="s">
        <v>108</v>
      </c>
      <c r="D18" s="27" t="s">
        <v>108</v>
      </c>
      <c r="E18" s="31"/>
      <c r="F18" s="27" t="s">
        <v>107</v>
      </c>
      <c r="G18" s="31" t="s">
        <v>108</v>
      </c>
      <c r="H18" s="27"/>
      <c r="I18" s="41" t="s">
        <v>107</v>
      </c>
      <c r="J18" s="27" t="s">
        <v>107</v>
      </c>
      <c r="K18" s="41" t="s">
        <v>107</v>
      </c>
      <c r="L18" s="27" t="s">
        <v>107</v>
      </c>
      <c r="M18" s="41" t="s">
        <v>107</v>
      </c>
      <c r="N18" s="27" t="s">
        <v>107</v>
      </c>
      <c r="O18" s="41" t="s">
        <v>107</v>
      </c>
      <c r="P18" s="27" t="s">
        <v>107</v>
      </c>
      <c r="Q18" s="41"/>
      <c r="R18" s="27"/>
      <c r="S18" s="32" t="s">
        <v>109</v>
      </c>
      <c r="T18" s="1">
        <v>18</v>
      </c>
      <c r="U18" s="21" t="s">
        <v>244</v>
      </c>
      <c r="Z18" s="37"/>
      <c r="AA18" s="37"/>
      <c r="AB18" s="37"/>
      <c r="AC18" s="37"/>
    </row>
    <row r="19" spans="1:29">
      <c r="A19" s="41" t="s">
        <v>107</v>
      </c>
      <c r="B19" s="27" t="s">
        <v>101</v>
      </c>
      <c r="C19" s="31" t="s">
        <v>108</v>
      </c>
      <c r="D19" s="27" t="s">
        <v>108</v>
      </c>
      <c r="E19" s="31"/>
      <c r="F19" s="27" t="s">
        <v>107</v>
      </c>
      <c r="G19" s="31" t="s">
        <v>108</v>
      </c>
      <c r="H19" s="27"/>
      <c r="I19" s="41" t="s">
        <v>107</v>
      </c>
      <c r="J19" s="27" t="s">
        <v>107</v>
      </c>
      <c r="K19" s="41" t="s">
        <v>107</v>
      </c>
      <c r="L19" s="27" t="s">
        <v>107</v>
      </c>
      <c r="M19" s="41" t="s">
        <v>107</v>
      </c>
      <c r="N19" s="27" t="s">
        <v>107</v>
      </c>
      <c r="O19" s="41" t="s">
        <v>107</v>
      </c>
      <c r="P19" s="27" t="s">
        <v>107</v>
      </c>
      <c r="Q19" s="41"/>
      <c r="R19" s="27"/>
      <c r="S19" s="32" t="s">
        <v>98</v>
      </c>
      <c r="T19" s="1">
        <v>19</v>
      </c>
      <c r="U19" s="21" t="s">
        <v>245</v>
      </c>
      <c r="Z19" s="37"/>
      <c r="AA19" s="37"/>
      <c r="AB19" s="37"/>
      <c r="AC19" s="37"/>
    </row>
    <row r="20" spans="1:29">
      <c r="A20" s="41" t="s">
        <v>107</v>
      </c>
      <c r="B20" s="27" t="s">
        <v>101</v>
      </c>
      <c r="C20" s="31" t="s">
        <v>108</v>
      </c>
      <c r="D20" s="27" t="s">
        <v>108</v>
      </c>
      <c r="E20" s="31"/>
      <c r="F20" s="27" t="s">
        <v>107</v>
      </c>
      <c r="G20" s="31" t="s">
        <v>108</v>
      </c>
      <c r="H20" s="27"/>
      <c r="I20" s="41" t="s">
        <v>107</v>
      </c>
      <c r="J20" s="27" t="s">
        <v>107</v>
      </c>
      <c r="K20" s="41" t="s">
        <v>107</v>
      </c>
      <c r="L20" s="27" t="s">
        <v>107</v>
      </c>
      <c r="M20" s="41" t="s">
        <v>107</v>
      </c>
      <c r="N20" s="27" t="s">
        <v>107</v>
      </c>
      <c r="O20" s="41" t="s">
        <v>107</v>
      </c>
      <c r="P20" s="27" t="s">
        <v>107</v>
      </c>
      <c r="Q20" s="41"/>
      <c r="R20" s="27"/>
      <c r="S20" s="32" t="s">
        <v>98</v>
      </c>
      <c r="T20" s="1">
        <v>20</v>
      </c>
      <c r="U20" s="21" t="s">
        <v>246</v>
      </c>
      <c r="Z20" s="37"/>
      <c r="AA20" s="37"/>
      <c r="AB20" s="37"/>
      <c r="AC20" s="37"/>
    </row>
    <row r="21" spans="1:29">
      <c r="A21" s="41" t="s">
        <v>107</v>
      </c>
      <c r="B21" s="27" t="s">
        <v>101</v>
      </c>
      <c r="C21" s="31" t="s">
        <v>108</v>
      </c>
      <c r="D21" s="27" t="s">
        <v>108</v>
      </c>
      <c r="E21" s="31"/>
      <c r="F21" s="27" t="s">
        <v>107</v>
      </c>
      <c r="G21" s="31" t="s">
        <v>108</v>
      </c>
      <c r="H21" s="27"/>
      <c r="I21" s="41" t="s">
        <v>107</v>
      </c>
      <c r="J21" s="27" t="s">
        <v>107</v>
      </c>
      <c r="K21" s="41" t="s">
        <v>107</v>
      </c>
      <c r="L21" s="27" t="s">
        <v>107</v>
      </c>
      <c r="M21" s="41" t="s">
        <v>107</v>
      </c>
      <c r="N21" s="27" t="s">
        <v>107</v>
      </c>
      <c r="O21" s="41" t="s">
        <v>107</v>
      </c>
      <c r="P21" s="27" t="s">
        <v>107</v>
      </c>
      <c r="Q21" s="41"/>
      <c r="R21" s="27"/>
      <c r="S21" s="32" t="s">
        <v>98</v>
      </c>
      <c r="T21" s="1">
        <v>21</v>
      </c>
      <c r="U21" s="21"/>
      <c r="Z21" s="37"/>
      <c r="AA21" s="37"/>
      <c r="AB21" s="37"/>
      <c r="AC21" s="37"/>
    </row>
    <row r="22" spans="1:29">
      <c r="A22" s="41" t="s">
        <v>107</v>
      </c>
      <c r="B22" s="27" t="s">
        <v>101</v>
      </c>
      <c r="C22" s="31" t="s">
        <v>108</v>
      </c>
      <c r="D22" s="27" t="s">
        <v>108</v>
      </c>
      <c r="E22" s="31"/>
      <c r="F22" s="27" t="s">
        <v>107</v>
      </c>
      <c r="G22" s="31" t="s">
        <v>108</v>
      </c>
      <c r="H22" s="27"/>
      <c r="I22" s="41" t="s">
        <v>107</v>
      </c>
      <c r="J22" s="27" t="s">
        <v>107</v>
      </c>
      <c r="K22" s="41" t="s">
        <v>107</v>
      </c>
      <c r="L22" s="27" t="s">
        <v>107</v>
      </c>
      <c r="M22" s="41" t="s">
        <v>107</v>
      </c>
      <c r="N22" s="27" t="s">
        <v>107</v>
      </c>
      <c r="O22" s="41" t="s">
        <v>107</v>
      </c>
      <c r="P22" s="27" t="s">
        <v>107</v>
      </c>
      <c r="Q22" s="41"/>
      <c r="R22" s="27"/>
      <c r="S22" s="32" t="s">
        <v>98</v>
      </c>
      <c r="T22" s="1">
        <v>22</v>
      </c>
      <c r="U22" s="21"/>
      <c r="Z22" s="37"/>
      <c r="AA22" s="37"/>
      <c r="AB22" s="37"/>
      <c r="AC22" s="37"/>
    </row>
    <row r="23" spans="1:29">
      <c r="A23" s="41" t="s">
        <v>107</v>
      </c>
      <c r="B23" s="27" t="s">
        <v>101</v>
      </c>
      <c r="C23" s="31" t="s">
        <v>108</v>
      </c>
      <c r="D23" s="27" t="s">
        <v>108</v>
      </c>
      <c r="E23" s="31"/>
      <c r="F23" s="27" t="s">
        <v>107</v>
      </c>
      <c r="G23" s="31" t="s">
        <v>108</v>
      </c>
      <c r="H23" s="27"/>
      <c r="I23" s="41" t="s">
        <v>107</v>
      </c>
      <c r="J23" s="27" t="s">
        <v>107</v>
      </c>
      <c r="K23" s="41" t="s">
        <v>107</v>
      </c>
      <c r="L23" s="27" t="s">
        <v>107</v>
      </c>
      <c r="M23" s="41" t="s">
        <v>107</v>
      </c>
      <c r="N23" s="27" t="s">
        <v>107</v>
      </c>
      <c r="O23" s="41" t="s">
        <v>107</v>
      </c>
      <c r="P23" s="27" t="s">
        <v>107</v>
      </c>
      <c r="Q23" s="41"/>
      <c r="R23" s="27"/>
      <c r="S23" s="32" t="s">
        <v>98</v>
      </c>
      <c r="T23" s="1">
        <v>23</v>
      </c>
      <c r="Z23" s="37"/>
      <c r="AA23" s="37"/>
      <c r="AB23" s="37"/>
      <c r="AC23" s="37"/>
    </row>
    <row r="24" spans="1:29">
      <c r="A24" s="41" t="s">
        <v>107</v>
      </c>
      <c r="B24" s="27" t="s">
        <v>101</v>
      </c>
      <c r="C24" s="31" t="s">
        <v>108</v>
      </c>
      <c r="D24" s="27" t="s">
        <v>108</v>
      </c>
      <c r="E24" s="31"/>
      <c r="F24" s="27" t="s">
        <v>107</v>
      </c>
      <c r="G24" s="31" t="s">
        <v>108</v>
      </c>
      <c r="H24" s="27"/>
      <c r="I24" s="41" t="s">
        <v>107</v>
      </c>
      <c r="J24" s="27" t="s">
        <v>107</v>
      </c>
      <c r="K24" s="41" t="s">
        <v>107</v>
      </c>
      <c r="L24" s="27" t="s">
        <v>107</v>
      </c>
      <c r="M24" s="41" t="s">
        <v>107</v>
      </c>
      <c r="N24" s="27" t="s">
        <v>107</v>
      </c>
      <c r="O24" s="41" t="s">
        <v>107</v>
      </c>
      <c r="P24" s="27" t="s">
        <v>107</v>
      </c>
      <c r="Q24" s="41"/>
      <c r="R24" s="27"/>
      <c r="S24" s="32" t="s">
        <v>98</v>
      </c>
      <c r="T24" s="1">
        <v>24</v>
      </c>
      <c r="Z24" s="37"/>
      <c r="AA24" s="37"/>
      <c r="AB24" s="37"/>
      <c r="AC24" s="37"/>
    </row>
    <row r="25" spans="1:29">
      <c r="A25" s="41" t="s">
        <v>107</v>
      </c>
      <c r="B25" s="27" t="s">
        <v>101</v>
      </c>
      <c r="C25" s="31" t="s">
        <v>108</v>
      </c>
      <c r="D25" s="27" t="s">
        <v>108</v>
      </c>
      <c r="E25" s="31"/>
      <c r="F25" s="27" t="s">
        <v>107</v>
      </c>
      <c r="G25" s="31" t="s">
        <v>108</v>
      </c>
      <c r="H25" s="27"/>
      <c r="I25" s="41" t="s">
        <v>107</v>
      </c>
      <c r="J25" s="27" t="s">
        <v>107</v>
      </c>
      <c r="K25" s="41" t="s">
        <v>107</v>
      </c>
      <c r="L25" s="27" t="s">
        <v>107</v>
      </c>
      <c r="M25" s="41" t="s">
        <v>107</v>
      </c>
      <c r="N25" s="27" t="s">
        <v>107</v>
      </c>
      <c r="O25" s="41" t="s">
        <v>107</v>
      </c>
      <c r="P25" s="27" t="s">
        <v>107</v>
      </c>
      <c r="Q25" s="41"/>
      <c r="R25" s="27"/>
      <c r="S25" s="32" t="s">
        <v>98</v>
      </c>
      <c r="T25" s="1">
        <v>25</v>
      </c>
      <c r="Z25" s="37"/>
      <c r="AA25" s="37"/>
      <c r="AB25" s="37"/>
      <c r="AC25" s="37"/>
    </row>
    <row r="26" spans="1:29">
      <c r="A26" s="41" t="s">
        <v>107</v>
      </c>
      <c r="B26" s="27" t="s">
        <v>101</v>
      </c>
      <c r="C26" s="31" t="s">
        <v>108</v>
      </c>
      <c r="D26" s="27" t="s">
        <v>108</v>
      </c>
      <c r="E26" s="31"/>
      <c r="F26" s="27" t="s">
        <v>107</v>
      </c>
      <c r="G26" s="31" t="s">
        <v>108</v>
      </c>
      <c r="H26" s="27"/>
      <c r="I26" s="41" t="s">
        <v>107</v>
      </c>
      <c r="J26" s="27" t="s">
        <v>107</v>
      </c>
      <c r="K26" s="41" t="s">
        <v>107</v>
      </c>
      <c r="L26" s="27" t="s">
        <v>107</v>
      </c>
      <c r="M26" s="41" t="s">
        <v>107</v>
      </c>
      <c r="N26" s="27" t="s">
        <v>107</v>
      </c>
      <c r="O26" s="41" t="s">
        <v>107</v>
      </c>
      <c r="P26" s="27" t="s">
        <v>107</v>
      </c>
      <c r="Q26" s="41"/>
      <c r="R26" s="27"/>
      <c r="S26" s="32" t="s">
        <v>98</v>
      </c>
      <c r="T26" s="1">
        <v>26</v>
      </c>
      <c r="Z26" s="37"/>
      <c r="AA26" s="37"/>
      <c r="AB26" s="37"/>
      <c r="AC26" s="37"/>
    </row>
    <row r="27" spans="1:29">
      <c r="A27" s="41" t="s">
        <v>107</v>
      </c>
      <c r="B27" s="27" t="s">
        <v>101</v>
      </c>
      <c r="C27" s="31" t="s">
        <v>108</v>
      </c>
      <c r="D27" s="27" t="s">
        <v>108</v>
      </c>
      <c r="E27" s="31"/>
      <c r="F27" s="27" t="s">
        <v>107</v>
      </c>
      <c r="G27" s="31" t="s">
        <v>108</v>
      </c>
      <c r="H27" s="27"/>
      <c r="I27" s="41" t="s">
        <v>107</v>
      </c>
      <c r="J27" s="27" t="s">
        <v>107</v>
      </c>
      <c r="K27" s="41" t="s">
        <v>107</v>
      </c>
      <c r="L27" s="27" t="s">
        <v>107</v>
      </c>
      <c r="M27" s="41" t="s">
        <v>107</v>
      </c>
      <c r="N27" s="27" t="s">
        <v>107</v>
      </c>
      <c r="O27" s="41" t="s">
        <v>107</v>
      </c>
      <c r="P27" s="27" t="s">
        <v>107</v>
      </c>
      <c r="Q27" s="41"/>
      <c r="R27" s="27"/>
      <c r="S27" s="32" t="s">
        <v>98</v>
      </c>
      <c r="T27" s="1">
        <v>27</v>
      </c>
      <c r="Z27" s="37"/>
      <c r="AA27" s="37"/>
      <c r="AB27" s="37"/>
      <c r="AC27" s="37"/>
    </row>
    <row r="28" spans="1:29">
      <c r="A28" s="41" t="s">
        <v>107</v>
      </c>
      <c r="B28" s="27" t="s">
        <v>101</v>
      </c>
      <c r="C28" s="31" t="s">
        <v>108</v>
      </c>
      <c r="D28" s="27" t="s">
        <v>108</v>
      </c>
      <c r="E28" s="31"/>
      <c r="F28" s="27" t="s">
        <v>107</v>
      </c>
      <c r="G28" s="31" t="s">
        <v>108</v>
      </c>
      <c r="H28" s="27"/>
      <c r="I28" s="41" t="s">
        <v>107</v>
      </c>
      <c r="J28" s="27" t="s">
        <v>107</v>
      </c>
      <c r="K28" s="41" t="s">
        <v>107</v>
      </c>
      <c r="L28" s="27" t="s">
        <v>107</v>
      </c>
      <c r="M28" s="41" t="s">
        <v>107</v>
      </c>
      <c r="N28" s="27" t="s">
        <v>107</v>
      </c>
      <c r="O28" s="41" t="s">
        <v>107</v>
      </c>
      <c r="P28" s="27" t="s">
        <v>107</v>
      </c>
      <c r="Q28" s="41"/>
      <c r="R28" s="27"/>
      <c r="S28" s="32" t="s">
        <v>98</v>
      </c>
      <c r="T28" s="1">
        <v>28</v>
      </c>
      <c r="Z28" s="37"/>
      <c r="AA28" s="37"/>
      <c r="AB28" s="37"/>
      <c r="AC28" s="37"/>
    </row>
    <row r="29" spans="1:29">
      <c r="A29" s="41" t="s">
        <v>107</v>
      </c>
      <c r="B29" s="27" t="s">
        <v>101</v>
      </c>
      <c r="C29" s="31" t="s">
        <v>108</v>
      </c>
      <c r="D29" s="27" t="s">
        <v>108</v>
      </c>
      <c r="E29" s="31"/>
      <c r="F29" s="27" t="s">
        <v>107</v>
      </c>
      <c r="G29" s="31" t="s">
        <v>108</v>
      </c>
      <c r="H29" s="27"/>
      <c r="I29" s="41" t="s">
        <v>107</v>
      </c>
      <c r="J29" s="27" t="s">
        <v>107</v>
      </c>
      <c r="K29" s="41" t="s">
        <v>107</v>
      </c>
      <c r="L29" s="27" t="s">
        <v>107</v>
      </c>
      <c r="M29" s="41" t="s">
        <v>107</v>
      </c>
      <c r="N29" s="27" t="s">
        <v>107</v>
      </c>
      <c r="O29" s="41" t="s">
        <v>107</v>
      </c>
      <c r="P29" s="27" t="s">
        <v>107</v>
      </c>
      <c r="Q29" s="41"/>
      <c r="R29" s="27"/>
      <c r="S29" s="32" t="s">
        <v>98</v>
      </c>
      <c r="T29" s="1">
        <v>29</v>
      </c>
      <c r="Z29" s="37"/>
      <c r="AA29" s="37"/>
      <c r="AB29" s="37"/>
      <c r="AC29" s="37"/>
    </row>
    <row r="30" spans="1:29">
      <c r="A30" s="41" t="s">
        <v>107</v>
      </c>
      <c r="B30" s="27" t="s">
        <v>101</v>
      </c>
      <c r="C30" s="31" t="s">
        <v>108</v>
      </c>
      <c r="D30" s="27" t="s">
        <v>108</v>
      </c>
      <c r="E30" s="31"/>
      <c r="F30" s="27" t="s">
        <v>107</v>
      </c>
      <c r="G30" s="31" t="s">
        <v>108</v>
      </c>
      <c r="H30" s="27"/>
      <c r="I30" s="41" t="s">
        <v>107</v>
      </c>
      <c r="J30" s="27" t="s">
        <v>107</v>
      </c>
      <c r="K30" s="41" t="s">
        <v>107</v>
      </c>
      <c r="L30" s="27" t="s">
        <v>107</v>
      </c>
      <c r="M30" s="41" t="s">
        <v>107</v>
      </c>
      <c r="N30" s="27" t="s">
        <v>107</v>
      </c>
      <c r="O30" s="41" t="s">
        <v>107</v>
      </c>
      <c r="P30" s="27" t="s">
        <v>107</v>
      </c>
      <c r="Q30" s="41"/>
      <c r="R30" s="27"/>
      <c r="S30" s="32" t="s">
        <v>98</v>
      </c>
      <c r="T30" s="1">
        <v>30</v>
      </c>
      <c r="Z30" s="37"/>
      <c r="AA30" s="37"/>
      <c r="AB30" s="37"/>
      <c r="AC30" s="37"/>
    </row>
    <row r="31" spans="1:29">
      <c r="A31" s="41" t="s">
        <v>107</v>
      </c>
      <c r="B31" s="27" t="s">
        <v>101</v>
      </c>
      <c r="C31" s="31" t="s">
        <v>108</v>
      </c>
      <c r="D31" s="27" t="s">
        <v>108</v>
      </c>
      <c r="E31" s="31"/>
      <c r="F31" s="27" t="s">
        <v>107</v>
      </c>
      <c r="G31" s="31" t="s">
        <v>108</v>
      </c>
      <c r="H31" s="27"/>
      <c r="I31" s="41" t="s">
        <v>107</v>
      </c>
      <c r="J31" s="27" t="s">
        <v>107</v>
      </c>
      <c r="K31" s="41" t="s">
        <v>107</v>
      </c>
      <c r="L31" s="27" t="s">
        <v>107</v>
      </c>
      <c r="M31" s="41" t="s">
        <v>107</v>
      </c>
      <c r="N31" s="27" t="s">
        <v>107</v>
      </c>
      <c r="O31" s="41" t="s">
        <v>107</v>
      </c>
      <c r="P31" s="27" t="s">
        <v>107</v>
      </c>
      <c r="Q31" s="41"/>
      <c r="R31" s="27"/>
      <c r="S31" s="32" t="s">
        <v>98</v>
      </c>
      <c r="T31" s="1">
        <v>31</v>
      </c>
      <c r="Z31" s="37"/>
      <c r="AA31" s="37"/>
      <c r="AB31" s="37"/>
      <c r="AC31" s="37"/>
    </row>
    <row r="32" spans="1:29">
      <c r="A32" s="41" t="s">
        <v>107</v>
      </c>
      <c r="B32" s="27" t="s">
        <v>101</v>
      </c>
      <c r="C32" s="31" t="s">
        <v>108</v>
      </c>
      <c r="D32" s="27" t="s">
        <v>108</v>
      </c>
      <c r="E32" s="31"/>
      <c r="F32" s="27" t="s">
        <v>107</v>
      </c>
      <c r="G32" s="31" t="s">
        <v>108</v>
      </c>
      <c r="H32" s="27"/>
      <c r="I32" s="41" t="s">
        <v>107</v>
      </c>
      <c r="J32" s="27" t="s">
        <v>107</v>
      </c>
      <c r="K32" s="41" t="s">
        <v>107</v>
      </c>
      <c r="L32" s="27" t="s">
        <v>107</v>
      </c>
      <c r="M32" s="41" t="s">
        <v>107</v>
      </c>
      <c r="N32" s="27" t="s">
        <v>107</v>
      </c>
      <c r="O32" s="41" t="s">
        <v>107</v>
      </c>
      <c r="P32" s="27" t="s">
        <v>107</v>
      </c>
      <c r="Q32" s="41"/>
      <c r="R32" s="27"/>
      <c r="S32" s="32" t="s">
        <v>98</v>
      </c>
      <c r="T32" s="1">
        <v>32</v>
      </c>
      <c r="Z32" s="37"/>
      <c r="AA32" s="37"/>
      <c r="AB32" s="37"/>
      <c r="AC32" s="37"/>
    </row>
    <row r="33" spans="1:29">
      <c r="A33" s="41" t="s">
        <v>107</v>
      </c>
      <c r="B33" s="27" t="s">
        <v>101</v>
      </c>
      <c r="C33" s="31" t="s">
        <v>108</v>
      </c>
      <c r="D33" s="27" t="s">
        <v>108</v>
      </c>
      <c r="E33" s="31"/>
      <c r="F33" s="27" t="s">
        <v>107</v>
      </c>
      <c r="G33" s="31" t="s">
        <v>108</v>
      </c>
      <c r="H33" s="27"/>
      <c r="I33" s="41" t="s">
        <v>107</v>
      </c>
      <c r="J33" s="27" t="s">
        <v>107</v>
      </c>
      <c r="K33" s="41" t="s">
        <v>107</v>
      </c>
      <c r="L33" s="27" t="s">
        <v>107</v>
      </c>
      <c r="M33" s="41" t="s">
        <v>107</v>
      </c>
      <c r="N33" s="27" t="s">
        <v>107</v>
      </c>
      <c r="O33" s="41" t="s">
        <v>107</v>
      </c>
      <c r="P33" s="27" t="s">
        <v>107</v>
      </c>
      <c r="Q33" s="41"/>
      <c r="R33" s="27"/>
      <c r="S33" s="32" t="s">
        <v>98</v>
      </c>
      <c r="T33" s="1">
        <v>33</v>
      </c>
      <c r="Z33" s="37"/>
      <c r="AA33" s="37"/>
      <c r="AB33" s="37"/>
      <c r="AC33" s="37"/>
    </row>
    <row r="34" spans="1:29">
      <c r="A34" s="41" t="s">
        <v>107</v>
      </c>
      <c r="B34" s="27" t="s">
        <v>101</v>
      </c>
      <c r="C34" s="31" t="s">
        <v>108</v>
      </c>
      <c r="D34" s="27" t="s">
        <v>108</v>
      </c>
      <c r="E34" s="31"/>
      <c r="F34" s="27" t="s">
        <v>107</v>
      </c>
      <c r="G34" s="31" t="s">
        <v>108</v>
      </c>
      <c r="H34" s="27"/>
      <c r="I34" s="41" t="s">
        <v>107</v>
      </c>
      <c r="J34" s="27" t="s">
        <v>107</v>
      </c>
      <c r="K34" s="41" t="s">
        <v>107</v>
      </c>
      <c r="L34" s="27" t="s">
        <v>107</v>
      </c>
      <c r="M34" s="41" t="s">
        <v>107</v>
      </c>
      <c r="N34" s="27" t="s">
        <v>107</v>
      </c>
      <c r="O34" s="41" t="s">
        <v>107</v>
      </c>
      <c r="P34" s="27" t="s">
        <v>107</v>
      </c>
      <c r="Q34" s="41"/>
      <c r="R34" s="27"/>
      <c r="S34" s="32" t="s">
        <v>98</v>
      </c>
      <c r="T34" s="1">
        <v>34</v>
      </c>
      <c r="Z34" s="37"/>
      <c r="AA34" s="37"/>
      <c r="AB34" s="37"/>
      <c r="AC34" s="37"/>
    </row>
    <row r="35" spans="1:29">
      <c r="A35" s="41" t="s">
        <v>107</v>
      </c>
      <c r="B35" s="27" t="s">
        <v>101</v>
      </c>
      <c r="C35" s="31" t="s">
        <v>108</v>
      </c>
      <c r="D35" s="27" t="s">
        <v>108</v>
      </c>
      <c r="E35" s="31"/>
      <c r="F35" s="27" t="s">
        <v>107</v>
      </c>
      <c r="G35" s="31" t="s">
        <v>108</v>
      </c>
      <c r="H35" s="27"/>
      <c r="I35" s="41" t="s">
        <v>107</v>
      </c>
      <c r="J35" s="27" t="s">
        <v>107</v>
      </c>
      <c r="K35" s="41" t="s">
        <v>107</v>
      </c>
      <c r="L35" s="27" t="s">
        <v>107</v>
      </c>
      <c r="M35" s="41" t="s">
        <v>107</v>
      </c>
      <c r="N35" s="27" t="s">
        <v>107</v>
      </c>
      <c r="O35" s="41" t="s">
        <v>107</v>
      </c>
      <c r="P35" s="27" t="s">
        <v>107</v>
      </c>
      <c r="Q35" s="41"/>
      <c r="R35" s="27"/>
      <c r="S35" s="32" t="s">
        <v>98</v>
      </c>
      <c r="T35" s="1">
        <v>35</v>
      </c>
      <c r="Z35" s="37"/>
      <c r="AA35" s="37"/>
      <c r="AB35" s="37"/>
      <c r="AC35" s="37"/>
    </row>
    <row r="36" spans="1:29">
      <c r="A36" s="41" t="s">
        <v>107</v>
      </c>
      <c r="B36" s="27" t="s">
        <v>101</v>
      </c>
      <c r="C36" s="31" t="s">
        <v>108</v>
      </c>
      <c r="D36" s="27" t="s">
        <v>108</v>
      </c>
      <c r="E36" s="31"/>
      <c r="F36" s="27" t="s">
        <v>107</v>
      </c>
      <c r="G36" s="31" t="s">
        <v>108</v>
      </c>
      <c r="H36" s="27"/>
      <c r="I36" s="41" t="s">
        <v>107</v>
      </c>
      <c r="J36" s="27" t="s">
        <v>107</v>
      </c>
      <c r="K36" s="41" t="s">
        <v>107</v>
      </c>
      <c r="L36" s="27" t="s">
        <v>107</v>
      </c>
      <c r="M36" s="41" t="s">
        <v>107</v>
      </c>
      <c r="N36" s="27" t="s">
        <v>107</v>
      </c>
      <c r="O36" s="41" t="s">
        <v>107</v>
      </c>
      <c r="P36" s="27" t="s">
        <v>107</v>
      </c>
      <c r="Q36" s="41"/>
      <c r="R36" s="27"/>
      <c r="S36" s="32" t="s">
        <v>98</v>
      </c>
      <c r="T36" s="1">
        <v>36</v>
      </c>
      <c r="Z36" s="37"/>
      <c r="AA36" s="37"/>
      <c r="AB36" s="37"/>
      <c r="AC36" s="37"/>
    </row>
    <row r="37" spans="1:29">
      <c r="A37" s="41" t="s">
        <v>107</v>
      </c>
      <c r="B37" s="27" t="s">
        <v>101</v>
      </c>
      <c r="C37" s="31" t="s">
        <v>108</v>
      </c>
      <c r="D37" s="27" t="s">
        <v>108</v>
      </c>
      <c r="E37" s="31"/>
      <c r="F37" s="27" t="s">
        <v>107</v>
      </c>
      <c r="G37" s="31" t="s">
        <v>108</v>
      </c>
      <c r="H37" s="27"/>
      <c r="I37" s="41" t="s">
        <v>107</v>
      </c>
      <c r="J37" s="27" t="s">
        <v>107</v>
      </c>
      <c r="K37" s="41" t="s">
        <v>107</v>
      </c>
      <c r="L37" s="27" t="s">
        <v>107</v>
      </c>
      <c r="M37" s="41" t="s">
        <v>107</v>
      </c>
      <c r="N37" s="27" t="s">
        <v>107</v>
      </c>
      <c r="O37" s="41" t="s">
        <v>107</v>
      </c>
      <c r="P37" s="27" t="s">
        <v>107</v>
      </c>
      <c r="Q37" s="41"/>
      <c r="R37" s="27"/>
      <c r="S37" s="32" t="s">
        <v>98</v>
      </c>
      <c r="T37" s="1">
        <v>37</v>
      </c>
      <c r="Z37" s="37"/>
      <c r="AA37" s="37"/>
      <c r="AB37" s="37"/>
      <c r="AC37" s="37"/>
    </row>
    <row r="38" spans="1:29">
      <c r="A38" s="41" t="s">
        <v>107</v>
      </c>
      <c r="B38" s="27" t="s">
        <v>101</v>
      </c>
      <c r="C38" s="31" t="s">
        <v>108</v>
      </c>
      <c r="D38" s="27" t="s">
        <v>108</v>
      </c>
      <c r="E38" s="31"/>
      <c r="F38" s="27" t="s">
        <v>107</v>
      </c>
      <c r="G38" s="31" t="s">
        <v>108</v>
      </c>
      <c r="H38" s="27"/>
      <c r="I38" s="41" t="s">
        <v>107</v>
      </c>
      <c r="J38" s="27" t="s">
        <v>107</v>
      </c>
      <c r="K38" s="41" t="s">
        <v>107</v>
      </c>
      <c r="L38" s="27" t="s">
        <v>107</v>
      </c>
      <c r="M38" s="41" t="s">
        <v>107</v>
      </c>
      <c r="N38" s="27" t="s">
        <v>107</v>
      </c>
      <c r="O38" s="41" t="s">
        <v>107</v>
      </c>
      <c r="P38" s="27" t="s">
        <v>107</v>
      </c>
      <c r="Q38" s="41"/>
      <c r="R38" s="27"/>
      <c r="S38" s="32" t="s">
        <v>98</v>
      </c>
      <c r="T38" s="1">
        <v>38</v>
      </c>
      <c r="Z38" s="37"/>
      <c r="AA38" s="37"/>
      <c r="AB38" s="37"/>
      <c r="AC38" s="37"/>
    </row>
    <row r="39" spans="1:29">
      <c r="A39" s="41" t="s">
        <v>107</v>
      </c>
      <c r="B39" s="27" t="s">
        <v>101</v>
      </c>
      <c r="C39" s="31" t="s">
        <v>108</v>
      </c>
      <c r="D39" s="27" t="s">
        <v>108</v>
      </c>
      <c r="E39" s="31"/>
      <c r="F39" s="27" t="s">
        <v>107</v>
      </c>
      <c r="G39" s="31" t="s">
        <v>108</v>
      </c>
      <c r="H39" s="27"/>
      <c r="I39" s="41" t="s">
        <v>107</v>
      </c>
      <c r="J39" s="27" t="s">
        <v>107</v>
      </c>
      <c r="K39" s="41" t="s">
        <v>107</v>
      </c>
      <c r="L39" s="27" t="s">
        <v>107</v>
      </c>
      <c r="M39" s="41" t="s">
        <v>107</v>
      </c>
      <c r="N39" s="27" t="s">
        <v>107</v>
      </c>
      <c r="O39" s="41" t="s">
        <v>107</v>
      </c>
      <c r="P39" s="27" t="s">
        <v>107</v>
      </c>
      <c r="Q39" s="41"/>
      <c r="R39" s="27"/>
      <c r="S39" s="32" t="s">
        <v>98</v>
      </c>
      <c r="T39" s="1">
        <v>39</v>
      </c>
      <c r="Z39" s="37"/>
      <c r="AA39" s="37"/>
      <c r="AB39" s="37"/>
      <c r="AC39" s="37"/>
    </row>
    <row r="40" spans="1:29">
      <c r="A40" s="41" t="s">
        <v>107</v>
      </c>
      <c r="B40" s="27" t="s">
        <v>101</v>
      </c>
      <c r="C40" s="31" t="s">
        <v>108</v>
      </c>
      <c r="D40" s="27" t="s">
        <v>108</v>
      </c>
      <c r="E40" s="31"/>
      <c r="F40" s="27" t="s">
        <v>107</v>
      </c>
      <c r="G40" s="31" t="s">
        <v>108</v>
      </c>
      <c r="H40" s="27"/>
      <c r="I40" s="41" t="s">
        <v>107</v>
      </c>
      <c r="J40" s="27" t="s">
        <v>107</v>
      </c>
      <c r="K40" s="41" t="s">
        <v>107</v>
      </c>
      <c r="L40" s="27" t="s">
        <v>107</v>
      </c>
      <c r="M40" s="41" t="s">
        <v>107</v>
      </c>
      <c r="N40" s="27" t="s">
        <v>107</v>
      </c>
      <c r="O40" s="41" t="s">
        <v>107</v>
      </c>
      <c r="P40" s="27" t="s">
        <v>107</v>
      </c>
      <c r="Q40" s="41"/>
      <c r="R40" s="27"/>
      <c r="S40" s="32" t="s">
        <v>98</v>
      </c>
      <c r="T40" s="1">
        <v>40</v>
      </c>
      <c r="Z40" s="37"/>
      <c r="AA40" s="37"/>
      <c r="AB40" s="37"/>
      <c r="AC40" s="37"/>
    </row>
    <row r="41" spans="1:29">
      <c r="A41" s="41" t="s">
        <v>107</v>
      </c>
      <c r="B41" s="27" t="s">
        <v>101</v>
      </c>
      <c r="C41" s="31" t="s">
        <v>108</v>
      </c>
      <c r="D41" s="27" t="s">
        <v>108</v>
      </c>
      <c r="E41" s="31"/>
      <c r="F41" s="27" t="s">
        <v>107</v>
      </c>
      <c r="G41" s="31" t="s">
        <v>108</v>
      </c>
      <c r="H41" s="27"/>
      <c r="I41" s="41" t="s">
        <v>107</v>
      </c>
      <c r="J41" s="27" t="s">
        <v>107</v>
      </c>
      <c r="K41" s="41" t="s">
        <v>107</v>
      </c>
      <c r="L41" s="27" t="s">
        <v>107</v>
      </c>
      <c r="M41" s="41" t="s">
        <v>107</v>
      </c>
      <c r="N41" s="27" t="s">
        <v>107</v>
      </c>
      <c r="O41" s="41" t="s">
        <v>107</v>
      </c>
      <c r="P41" s="27" t="s">
        <v>107</v>
      </c>
      <c r="Q41" s="41"/>
      <c r="R41" s="27"/>
      <c r="S41" s="32" t="s">
        <v>98</v>
      </c>
      <c r="T41" s="1">
        <v>41</v>
      </c>
      <c r="Z41" s="5"/>
      <c r="AA41" s="5"/>
      <c r="AB41" s="5"/>
      <c r="AC41" s="5"/>
    </row>
    <row r="42" spans="1:29">
      <c r="A42" s="41" t="s">
        <v>107</v>
      </c>
      <c r="B42" s="27" t="s">
        <v>101</v>
      </c>
      <c r="C42" s="31" t="s">
        <v>108</v>
      </c>
      <c r="D42" s="27" t="s">
        <v>108</v>
      </c>
      <c r="E42" s="31"/>
      <c r="F42" s="27" t="s">
        <v>107</v>
      </c>
      <c r="G42" s="31" t="s">
        <v>108</v>
      </c>
      <c r="H42" s="27"/>
      <c r="I42" s="41" t="s">
        <v>107</v>
      </c>
      <c r="J42" s="27" t="s">
        <v>107</v>
      </c>
      <c r="K42" s="41" t="s">
        <v>107</v>
      </c>
      <c r="L42" s="27" t="s">
        <v>107</v>
      </c>
      <c r="M42" s="41" t="s">
        <v>107</v>
      </c>
      <c r="N42" s="27" t="s">
        <v>107</v>
      </c>
      <c r="O42" s="41" t="s">
        <v>107</v>
      </c>
      <c r="P42" s="27" t="s">
        <v>107</v>
      </c>
      <c r="Q42" s="41"/>
      <c r="R42" s="27"/>
      <c r="S42" s="32" t="s">
        <v>98</v>
      </c>
      <c r="T42" s="1">
        <v>42</v>
      </c>
    </row>
    <row r="43" spans="1:29">
      <c r="A43" s="41" t="s">
        <v>107</v>
      </c>
      <c r="B43" s="27" t="s">
        <v>101</v>
      </c>
      <c r="C43" s="31" t="s">
        <v>108</v>
      </c>
      <c r="D43" s="27" t="s">
        <v>108</v>
      </c>
      <c r="E43" s="31"/>
      <c r="F43" s="27" t="s">
        <v>107</v>
      </c>
      <c r="G43" s="31" t="s">
        <v>108</v>
      </c>
      <c r="H43" s="27"/>
      <c r="I43" s="41" t="s">
        <v>107</v>
      </c>
      <c r="J43" s="27" t="s">
        <v>107</v>
      </c>
      <c r="K43" s="41" t="s">
        <v>107</v>
      </c>
      <c r="L43" s="27" t="s">
        <v>107</v>
      </c>
      <c r="M43" s="41" t="s">
        <v>107</v>
      </c>
      <c r="N43" s="27" t="s">
        <v>107</v>
      </c>
      <c r="O43" s="41" t="s">
        <v>107</v>
      </c>
      <c r="P43" s="27" t="s">
        <v>107</v>
      </c>
      <c r="Q43" s="41"/>
      <c r="R43" s="27"/>
      <c r="S43" s="32" t="s">
        <v>98</v>
      </c>
      <c r="T43" s="1">
        <v>43</v>
      </c>
    </row>
    <row r="44" spans="1:29">
      <c r="A44" s="41" t="s">
        <v>107</v>
      </c>
      <c r="B44" s="27" t="s">
        <v>101</v>
      </c>
      <c r="C44" s="31" t="s">
        <v>108</v>
      </c>
      <c r="D44" s="27" t="s">
        <v>108</v>
      </c>
      <c r="E44" s="31"/>
      <c r="F44" s="27" t="s">
        <v>107</v>
      </c>
      <c r="G44" s="31" t="s">
        <v>108</v>
      </c>
      <c r="H44" s="27"/>
      <c r="I44" s="41" t="s">
        <v>107</v>
      </c>
      <c r="J44" s="27" t="s">
        <v>107</v>
      </c>
      <c r="K44" s="41" t="s">
        <v>107</v>
      </c>
      <c r="L44" s="27" t="s">
        <v>107</v>
      </c>
      <c r="M44" s="41" t="s">
        <v>107</v>
      </c>
      <c r="N44" s="27" t="s">
        <v>107</v>
      </c>
      <c r="O44" s="41" t="s">
        <v>107</v>
      </c>
      <c r="P44" s="27" t="s">
        <v>107</v>
      </c>
      <c r="Q44" s="41"/>
      <c r="R44" s="27"/>
      <c r="S44" s="32" t="s">
        <v>98</v>
      </c>
      <c r="T44" s="1">
        <v>44</v>
      </c>
    </row>
    <row r="45" spans="1:29">
      <c r="A45" s="41" t="s">
        <v>107</v>
      </c>
      <c r="B45" s="27" t="s">
        <v>101</v>
      </c>
      <c r="C45" s="31" t="s">
        <v>108</v>
      </c>
      <c r="D45" s="27" t="s">
        <v>108</v>
      </c>
      <c r="E45" s="31"/>
      <c r="F45" s="27" t="s">
        <v>107</v>
      </c>
      <c r="G45" s="31" t="s">
        <v>108</v>
      </c>
      <c r="H45" s="27"/>
      <c r="I45" s="41" t="s">
        <v>107</v>
      </c>
      <c r="J45" s="27" t="s">
        <v>107</v>
      </c>
      <c r="K45" s="41" t="s">
        <v>107</v>
      </c>
      <c r="L45" s="27" t="s">
        <v>107</v>
      </c>
      <c r="M45" s="41" t="s">
        <v>107</v>
      </c>
      <c r="N45" s="27" t="s">
        <v>107</v>
      </c>
      <c r="O45" s="41" t="s">
        <v>107</v>
      </c>
      <c r="P45" s="27" t="s">
        <v>107</v>
      </c>
      <c r="Q45" s="41"/>
      <c r="R45" s="27"/>
      <c r="S45" s="32" t="s">
        <v>98</v>
      </c>
      <c r="T45" s="1">
        <v>45</v>
      </c>
    </row>
    <row r="46" spans="1:29">
      <c r="A46" s="41" t="s">
        <v>107</v>
      </c>
      <c r="B46" s="27" t="s">
        <v>101</v>
      </c>
      <c r="C46" s="31" t="s">
        <v>108</v>
      </c>
      <c r="D46" s="27" t="s">
        <v>108</v>
      </c>
      <c r="E46" s="31"/>
      <c r="F46" s="27" t="s">
        <v>107</v>
      </c>
      <c r="G46" s="31" t="s">
        <v>108</v>
      </c>
      <c r="H46" s="27"/>
      <c r="I46" s="41" t="s">
        <v>107</v>
      </c>
      <c r="J46" s="27" t="s">
        <v>107</v>
      </c>
      <c r="K46" s="41" t="s">
        <v>107</v>
      </c>
      <c r="L46" s="27" t="s">
        <v>107</v>
      </c>
      <c r="M46" s="41" t="s">
        <v>107</v>
      </c>
      <c r="N46" s="27" t="s">
        <v>107</v>
      </c>
      <c r="O46" s="41" t="s">
        <v>107</v>
      </c>
      <c r="P46" s="27" t="s">
        <v>107</v>
      </c>
      <c r="Q46" s="41"/>
      <c r="R46" s="27"/>
      <c r="S46" s="32" t="s">
        <v>98</v>
      </c>
      <c r="T46" s="1">
        <v>46</v>
      </c>
    </row>
    <row r="47" spans="1:29">
      <c r="A47" s="41" t="s">
        <v>107</v>
      </c>
      <c r="B47" s="27" t="s">
        <v>101</v>
      </c>
      <c r="C47" s="31" t="s">
        <v>108</v>
      </c>
      <c r="D47" s="27" t="s">
        <v>108</v>
      </c>
      <c r="E47" s="31"/>
      <c r="F47" s="27" t="s">
        <v>107</v>
      </c>
      <c r="G47" s="31" t="s">
        <v>108</v>
      </c>
      <c r="H47" s="27"/>
      <c r="I47" s="41" t="s">
        <v>107</v>
      </c>
      <c r="J47" s="27" t="s">
        <v>107</v>
      </c>
      <c r="K47" s="41" t="s">
        <v>107</v>
      </c>
      <c r="L47" s="27" t="s">
        <v>107</v>
      </c>
      <c r="M47" s="41" t="s">
        <v>107</v>
      </c>
      <c r="N47" s="27" t="s">
        <v>107</v>
      </c>
      <c r="O47" s="41" t="s">
        <v>107</v>
      </c>
      <c r="P47" s="27" t="s">
        <v>107</v>
      </c>
      <c r="Q47" s="41"/>
      <c r="R47" s="27"/>
      <c r="S47" s="32" t="s">
        <v>98</v>
      </c>
      <c r="T47" s="1">
        <v>47</v>
      </c>
    </row>
    <row r="48" spans="1:29">
      <c r="A48" s="41" t="s">
        <v>107</v>
      </c>
      <c r="B48" s="27" t="s">
        <v>101</v>
      </c>
      <c r="C48" s="31" t="s">
        <v>108</v>
      </c>
      <c r="D48" s="27" t="s">
        <v>108</v>
      </c>
      <c r="E48" s="31"/>
      <c r="F48" s="27" t="s">
        <v>107</v>
      </c>
      <c r="G48" s="31" t="s">
        <v>108</v>
      </c>
      <c r="H48" s="27"/>
      <c r="I48" s="41" t="s">
        <v>107</v>
      </c>
      <c r="J48" s="27" t="s">
        <v>107</v>
      </c>
      <c r="K48" s="41" t="s">
        <v>107</v>
      </c>
      <c r="L48" s="27" t="s">
        <v>107</v>
      </c>
      <c r="M48" s="41" t="s">
        <v>107</v>
      </c>
      <c r="N48" s="27" t="s">
        <v>107</v>
      </c>
      <c r="O48" s="41" t="s">
        <v>107</v>
      </c>
      <c r="P48" s="27" t="s">
        <v>107</v>
      </c>
      <c r="Q48" s="41"/>
      <c r="R48" s="27"/>
      <c r="S48" s="32" t="s">
        <v>98</v>
      </c>
      <c r="T48" s="1">
        <v>48</v>
      </c>
    </row>
    <row r="49" spans="1:20">
      <c r="A49" s="41" t="s">
        <v>107</v>
      </c>
      <c r="B49" s="27" t="s">
        <v>101</v>
      </c>
      <c r="C49" s="31" t="s">
        <v>108</v>
      </c>
      <c r="D49" s="27" t="s">
        <v>108</v>
      </c>
      <c r="E49" s="31"/>
      <c r="F49" s="27" t="s">
        <v>107</v>
      </c>
      <c r="G49" s="31" t="s">
        <v>108</v>
      </c>
      <c r="H49" s="27"/>
      <c r="I49" s="41" t="s">
        <v>107</v>
      </c>
      <c r="J49" s="27" t="s">
        <v>107</v>
      </c>
      <c r="K49" s="41" t="s">
        <v>107</v>
      </c>
      <c r="L49" s="27" t="s">
        <v>107</v>
      </c>
      <c r="M49" s="41" t="s">
        <v>107</v>
      </c>
      <c r="N49" s="27" t="s">
        <v>107</v>
      </c>
      <c r="O49" s="41" t="s">
        <v>107</v>
      </c>
      <c r="P49" s="27" t="s">
        <v>107</v>
      </c>
      <c r="Q49" s="41"/>
      <c r="R49" s="27"/>
      <c r="S49" s="32" t="s">
        <v>98</v>
      </c>
      <c r="T49" s="1">
        <v>49</v>
      </c>
    </row>
    <row r="50" spans="1:20">
      <c r="A50" s="41" t="s">
        <v>107</v>
      </c>
      <c r="B50" s="27" t="s">
        <v>101</v>
      </c>
      <c r="C50" s="31" t="s">
        <v>108</v>
      </c>
      <c r="D50" s="27" t="s">
        <v>108</v>
      </c>
      <c r="E50" s="31"/>
      <c r="F50" s="27" t="s">
        <v>107</v>
      </c>
      <c r="G50" s="31" t="s">
        <v>108</v>
      </c>
      <c r="H50" s="27"/>
      <c r="I50" s="41" t="s">
        <v>107</v>
      </c>
      <c r="J50" s="27" t="s">
        <v>107</v>
      </c>
      <c r="K50" s="41" t="s">
        <v>107</v>
      </c>
      <c r="L50" s="27" t="s">
        <v>107</v>
      </c>
      <c r="M50" s="41" t="s">
        <v>107</v>
      </c>
      <c r="N50" s="27" t="s">
        <v>107</v>
      </c>
      <c r="O50" s="41" t="s">
        <v>107</v>
      </c>
      <c r="P50" s="27" t="s">
        <v>107</v>
      </c>
      <c r="Q50" s="41"/>
      <c r="R50" s="27"/>
      <c r="S50" s="32" t="s">
        <v>98</v>
      </c>
      <c r="T50" s="1">
        <v>50</v>
      </c>
    </row>
    <row r="51" spans="1:20">
      <c r="A51" s="41" t="s">
        <v>107</v>
      </c>
      <c r="B51" s="27" t="s">
        <v>101</v>
      </c>
      <c r="C51" s="31" t="s">
        <v>108</v>
      </c>
      <c r="D51" s="27" t="s">
        <v>108</v>
      </c>
      <c r="E51" s="31"/>
      <c r="F51" s="27" t="s">
        <v>107</v>
      </c>
      <c r="G51" s="31" t="s">
        <v>108</v>
      </c>
      <c r="H51" s="27"/>
      <c r="I51" s="41" t="s">
        <v>107</v>
      </c>
      <c r="J51" s="27" t="s">
        <v>107</v>
      </c>
      <c r="K51" s="41" t="s">
        <v>107</v>
      </c>
      <c r="L51" s="27" t="s">
        <v>107</v>
      </c>
      <c r="M51" s="41" t="s">
        <v>107</v>
      </c>
      <c r="N51" s="27" t="s">
        <v>107</v>
      </c>
      <c r="O51" s="41" t="s">
        <v>107</v>
      </c>
      <c r="P51" s="27" t="s">
        <v>107</v>
      </c>
      <c r="Q51" s="41"/>
      <c r="R51" s="27"/>
      <c r="S51" s="32" t="s">
        <v>98</v>
      </c>
      <c r="T51" s="1">
        <v>51</v>
      </c>
    </row>
    <row r="52" spans="1:20">
      <c r="A52" s="41" t="s">
        <v>107</v>
      </c>
      <c r="B52" s="27" t="s">
        <v>101</v>
      </c>
      <c r="C52" s="31" t="s">
        <v>108</v>
      </c>
      <c r="D52" s="27" t="s">
        <v>108</v>
      </c>
      <c r="E52" s="31"/>
      <c r="F52" s="27" t="s">
        <v>107</v>
      </c>
      <c r="G52" s="31" t="s">
        <v>108</v>
      </c>
      <c r="H52" s="27"/>
      <c r="I52" s="41" t="s">
        <v>107</v>
      </c>
      <c r="J52" s="27" t="s">
        <v>107</v>
      </c>
      <c r="K52" s="41" t="s">
        <v>107</v>
      </c>
      <c r="L52" s="27" t="s">
        <v>107</v>
      </c>
      <c r="M52" s="41" t="s">
        <v>107</v>
      </c>
      <c r="N52" s="27" t="s">
        <v>107</v>
      </c>
      <c r="O52" s="41" t="s">
        <v>107</v>
      </c>
      <c r="P52" s="27" t="s">
        <v>107</v>
      </c>
      <c r="Q52" s="41"/>
      <c r="R52" s="27"/>
      <c r="S52" s="32" t="s">
        <v>98</v>
      </c>
      <c r="T52" s="1">
        <v>52</v>
      </c>
    </row>
    <row r="53" spans="1:20">
      <c r="A53" s="41" t="s">
        <v>107</v>
      </c>
      <c r="B53" s="27" t="s">
        <v>101</v>
      </c>
      <c r="C53" s="31" t="s">
        <v>108</v>
      </c>
      <c r="D53" s="27" t="s">
        <v>108</v>
      </c>
      <c r="E53" s="31"/>
      <c r="F53" s="27" t="s">
        <v>107</v>
      </c>
      <c r="G53" s="31" t="s">
        <v>108</v>
      </c>
      <c r="H53" s="27"/>
      <c r="I53" s="41" t="s">
        <v>107</v>
      </c>
      <c r="J53" s="27" t="s">
        <v>107</v>
      </c>
      <c r="K53" s="41" t="s">
        <v>107</v>
      </c>
      <c r="L53" s="27" t="s">
        <v>107</v>
      </c>
      <c r="M53" s="41" t="s">
        <v>107</v>
      </c>
      <c r="N53" s="27" t="s">
        <v>107</v>
      </c>
      <c r="O53" s="41" t="s">
        <v>107</v>
      </c>
      <c r="P53" s="27" t="s">
        <v>107</v>
      </c>
      <c r="Q53" s="41"/>
      <c r="R53" s="27"/>
      <c r="S53" s="32" t="s">
        <v>98</v>
      </c>
      <c r="T53" s="1">
        <v>53</v>
      </c>
    </row>
    <row r="54" spans="1:20">
      <c r="A54" s="41" t="s">
        <v>107</v>
      </c>
      <c r="B54" s="27" t="s">
        <v>101</v>
      </c>
      <c r="C54" s="31" t="s">
        <v>108</v>
      </c>
      <c r="D54" s="27" t="s">
        <v>108</v>
      </c>
      <c r="E54" s="31"/>
      <c r="F54" s="27" t="s">
        <v>107</v>
      </c>
      <c r="G54" s="31" t="s">
        <v>108</v>
      </c>
      <c r="H54" s="27"/>
      <c r="I54" s="41" t="s">
        <v>107</v>
      </c>
      <c r="J54" s="27" t="s">
        <v>107</v>
      </c>
      <c r="K54" s="41" t="s">
        <v>107</v>
      </c>
      <c r="L54" s="27" t="s">
        <v>107</v>
      </c>
      <c r="M54" s="41" t="s">
        <v>107</v>
      </c>
      <c r="N54" s="27" t="s">
        <v>107</v>
      </c>
      <c r="O54" s="41" t="s">
        <v>107</v>
      </c>
      <c r="P54" s="27" t="s">
        <v>107</v>
      </c>
      <c r="Q54" s="41"/>
      <c r="R54" s="27"/>
      <c r="S54" s="32" t="s">
        <v>98</v>
      </c>
      <c r="T54" s="1">
        <v>54</v>
      </c>
    </row>
    <row r="55" spans="1:20">
      <c r="A55" s="41" t="s">
        <v>107</v>
      </c>
      <c r="B55" s="27" t="s">
        <v>101</v>
      </c>
      <c r="C55" s="31" t="s">
        <v>108</v>
      </c>
      <c r="D55" s="27" t="s">
        <v>108</v>
      </c>
      <c r="E55" s="31"/>
      <c r="F55" s="27" t="s">
        <v>107</v>
      </c>
      <c r="G55" s="31" t="s">
        <v>108</v>
      </c>
      <c r="H55" s="27"/>
      <c r="I55" s="41" t="s">
        <v>107</v>
      </c>
      <c r="J55" s="27" t="s">
        <v>107</v>
      </c>
      <c r="K55" s="41" t="s">
        <v>107</v>
      </c>
      <c r="L55" s="27" t="s">
        <v>107</v>
      </c>
      <c r="M55" s="41" t="s">
        <v>107</v>
      </c>
      <c r="N55" s="27" t="s">
        <v>107</v>
      </c>
      <c r="O55" s="41" t="s">
        <v>107</v>
      </c>
      <c r="P55" s="27" t="s">
        <v>107</v>
      </c>
      <c r="Q55" s="41"/>
      <c r="R55" s="27"/>
      <c r="S55" s="32" t="s">
        <v>98</v>
      </c>
      <c r="T55" s="1">
        <v>55</v>
      </c>
    </row>
    <row r="56" spans="1:20">
      <c r="A56" s="41" t="s">
        <v>107</v>
      </c>
      <c r="B56" s="27" t="s">
        <v>101</v>
      </c>
      <c r="C56" s="31" t="s">
        <v>108</v>
      </c>
      <c r="D56" s="27" t="s">
        <v>108</v>
      </c>
      <c r="E56" s="31"/>
      <c r="F56" s="27" t="s">
        <v>107</v>
      </c>
      <c r="G56" s="31" t="s">
        <v>108</v>
      </c>
      <c r="H56" s="27"/>
      <c r="I56" s="41" t="s">
        <v>107</v>
      </c>
      <c r="J56" s="27" t="s">
        <v>107</v>
      </c>
      <c r="K56" s="41" t="s">
        <v>107</v>
      </c>
      <c r="L56" s="27" t="s">
        <v>107</v>
      </c>
      <c r="M56" s="41" t="s">
        <v>107</v>
      </c>
      <c r="N56" s="27" t="s">
        <v>107</v>
      </c>
      <c r="O56" s="41" t="s">
        <v>107</v>
      </c>
      <c r="P56" s="27" t="s">
        <v>107</v>
      </c>
      <c r="Q56" s="41"/>
      <c r="R56" s="27"/>
      <c r="S56" s="32" t="s">
        <v>98</v>
      </c>
      <c r="T56" s="1">
        <v>56</v>
      </c>
    </row>
    <row r="57" spans="1:20">
      <c r="A57" s="41" t="s">
        <v>107</v>
      </c>
      <c r="B57" s="27" t="s">
        <v>101</v>
      </c>
      <c r="C57" s="31" t="s">
        <v>108</v>
      </c>
      <c r="D57" s="27" t="s">
        <v>108</v>
      </c>
      <c r="E57" s="31"/>
      <c r="F57" s="27" t="s">
        <v>107</v>
      </c>
      <c r="G57" s="31" t="s">
        <v>108</v>
      </c>
      <c r="H57" s="27"/>
      <c r="I57" s="41" t="s">
        <v>107</v>
      </c>
      <c r="J57" s="27" t="s">
        <v>107</v>
      </c>
      <c r="K57" s="41" t="s">
        <v>107</v>
      </c>
      <c r="L57" s="27" t="s">
        <v>107</v>
      </c>
      <c r="M57" s="41" t="s">
        <v>107</v>
      </c>
      <c r="N57" s="27" t="s">
        <v>107</v>
      </c>
      <c r="O57" s="41" t="s">
        <v>107</v>
      </c>
      <c r="P57" s="27" t="s">
        <v>107</v>
      </c>
      <c r="Q57" s="41"/>
      <c r="R57" s="27"/>
      <c r="S57" s="32" t="s">
        <v>98</v>
      </c>
      <c r="T57" s="1">
        <v>57</v>
      </c>
    </row>
    <row r="58" spans="1:20">
      <c r="A58" s="41" t="s">
        <v>107</v>
      </c>
      <c r="B58" s="27" t="s">
        <v>101</v>
      </c>
      <c r="C58" s="31" t="s">
        <v>108</v>
      </c>
      <c r="D58" s="27" t="s">
        <v>108</v>
      </c>
      <c r="E58" s="31"/>
      <c r="F58" s="27" t="s">
        <v>107</v>
      </c>
      <c r="G58" s="31" t="s">
        <v>108</v>
      </c>
      <c r="H58" s="27"/>
      <c r="I58" s="41" t="s">
        <v>107</v>
      </c>
      <c r="J58" s="27" t="s">
        <v>107</v>
      </c>
      <c r="K58" s="41" t="s">
        <v>107</v>
      </c>
      <c r="L58" s="27" t="s">
        <v>107</v>
      </c>
      <c r="M58" s="41" t="s">
        <v>107</v>
      </c>
      <c r="N58" s="27" t="s">
        <v>107</v>
      </c>
      <c r="O58" s="41" t="s">
        <v>107</v>
      </c>
      <c r="P58" s="27" t="s">
        <v>107</v>
      </c>
      <c r="Q58" s="41"/>
      <c r="R58" s="27"/>
      <c r="S58" s="32" t="s">
        <v>98</v>
      </c>
      <c r="T58" s="1">
        <v>58</v>
      </c>
    </row>
    <row r="59" spans="1:20">
      <c r="A59" s="41" t="s">
        <v>107</v>
      </c>
      <c r="B59" s="27" t="s">
        <v>101</v>
      </c>
      <c r="C59" s="31" t="s">
        <v>108</v>
      </c>
      <c r="D59" s="27" t="s">
        <v>108</v>
      </c>
      <c r="E59" s="31"/>
      <c r="F59" s="27" t="s">
        <v>107</v>
      </c>
      <c r="G59" s="31" t="s">
        <v>108</v>
      </c>
      <c r="H59" s="27"/>
      <c r="I59" s="41" t="s">
        <v>107</v>
      </c>
      <c r="J59" s="27" t="s">
        <v>107</v>
      </c>
      <c r="K59" s="41" t="s">
        <v>107</v>
      </c>
      <c r="L59" s="27" t="s">
        <v>107</v>
      </c>
      <c r="M59" s="41" t="s">
        <v>107</v>
      </c>
      <c r="N59" s="27" t="s">
        <v>107</v>
      </c>
      <c r="O59" s="41" t="s">
        <v>107</v>
      </c>
      <c r="P59" s="27" t="s">
        <v>107</v>
      </c>
      <c r="Q59" s="41"/>
      <c r="R59" s="27"/>
      <c r="S59" s="32" t="s">
        <v>98</v>
      </c>
      <c r="T59" s="1">
        <v>59</v>
      </c>
    </row>
    <row r="60" spans="1:20">
      <c r="A60" s="41" t="s">
        <v>107</v>
      </c>
      <c r="B60" s="27" t="s">
        <v>101</v>
      </c>
      <c r="C60" s="31" t="s">
        <v>108</v>
      </c>
      <c r="D60" s="27" t="s">
        <v>108</v>
      </c>
      <c r="E60" s="31"/>
      <c r="F60" s="27" t="s">
        <v>107</v>
      </c>
      <c r="G60" s="31" t="s">
        <v>108</v>
      </c>
      <c r="H60" s="27"/>
      <c r="I60" s="41" t="s">
        <v>107</v>
      </c>
      <c r="J60" s="27" t="s">
        <v>107</v>
      </c>
      <c r="K60" s="41" t="s">
        <v>107</v>
      </c>
      <c r="L60" s="27" t="s">
        <v>107</v>
      </c>
      <c r="M60" s="41" t="s">
        <v>107</v>
      </c>
      <c r="N60" s="27" t="s">
        <v>107</v>
      </c>
      <c r="O60" s="41" t="s">
        <v>107</v>
      </c>
      <c r="P60" s="27" t="s">
        <v>107</v>
      </c>
      <c r="Q60" s="41"/>
      <c r="R60" s="27"/>
      <c r="S60" s="32" t="s">
        <v>98</v>
      </c>
      <c r="T60" s="1">
        <v>60</v>
      </c>
    </row>
    <row r="61" spans="1:20">
      <c r="A61" s="41" t="s">
        <v>107</v>
      </c>
      <c r="B61" s="27" t="s">
        <v>101</v>
      </c>
      <c r="C61" s="31" t="s">
        <v>108</v>
      </c>
      <c r="D61" s="27" t="s">
        <v>108</v>
      </c>
      <c r="E61" s="31"/>
      <c r="F61" s="27" t="s">
        <v>107</v>
      </c>
      <c r="G61" s="31" t="s">
        <v>108</v>
      </c>
      <c r="H61" s="27"/>
      <c r="I61" s="41" t="s">
        <v>107</v>
      </c>
      <c r="J61" s="27" t="s">
        <v>107</v>
      </c>
      <c r="K61" s="41" t="s">
        <v>107</v>
      </c>
      <c r="L61" s="27" t="s">
        <v>107</v>
      </c>
      <c r="M61" s="41" t="s">
        <v>107</v>
      </c>
      <c r="N61" s="27" t="s">
        <v>107</v>
      </c>
      <c r="O61" s="41" t="s">
        <v>107</v>
      </c>
      <c r="P61" s="27" t="s">
        <v>107</v>
      </c>
      <c r="Q61" s="41"/>
      <c r="R61" s="27"/>
      <c r="S61" s="32" t="s">
        <v>98</v>
      </c>
      <c r="T61" s="1">
        <v>61</v>
      </c>
    </row>
    <row r="62" spans="1:20">
      <c r="A62" s="41" t="s">
        <v>107</v>
      </c>
      <c r="B62" s="27" t="s">
        <v>101</v>
      </c>
      <c r="C62" s="31" t="s">
        <v>108</v>
      </c>
      <c r="D62" s="27" t="s">
        <v>108</v>
      </c>
      <c r="E62" s="31"/>
      <c r="F62" s="27" t="s">
        <v>107</v>
      </c>
      <c r="G62" s="31" t="s">
        <v>108</v>
      </c>
      <c r="H62" s="27"/>
      <c r="I62" s="41" t="s">
        <v>107</v>
      </c>
      <c r="J62" s="27" t="s">
        <v>107</v>
      </c>
      <c r="K62" s="41" t="s">
        <v>107</v>
      </c>
      <c r="L62" s="27" t="s">
        <v>107</v>
      </c>
      <c r="M62" s="41" t="s">
        <v>107</v>
      </c>
      <c r="N62" s="27" t="s">
        <v>107</v>
      </c>
      <c r="O62" s="41" t="s">
        <v>107</v>
      </c>
      <c r="P62" s="27" t="s">
        <v>107</v>
      </c>
      <c r="Q62" s="41"/>
      <c r="R62" s="27"/>
      <c r="S62" s="32" t="s">
        <v>98</v>
      </c>
      <c r="T62" s="1">
        <v>62</v>
      </c>
    </row>
    <row r="63" spans="1:20">
      <c r="A63" s="41" t="s">
        <v>107</v>
      </c>
      <c r="B63" s="27" t="s">
        <v>101</v>
      </c>
      <c r="C63" s="31" t="s">
        <v>108</v>
      </c>
      <c r="D63" s="27" t="s">
        <v>108</v>
      </c>
      <c r="E63" s="31"/>
      <c r="F63" s="27" t="s">
        <v>107</v>
      </c>
      <c r="G63" s="31" t="s">
        <v>108</v>
      </c>
      <c r="H63" s="27"/>
      <c r="I63" s="41" t="s">
        <v>107</v>
      </c>
      <c r="J63" s="27" t="s">
        <v>107</v>
      </c>
      <c r="K63" s="41" t="s">
        <v>107</v>
      </c>
      <c r="L63" s="27" t="s">
        <v>107</v>
      </c>
      <c r="M63" s="41" t="s">
        <v>107</v>
      </c>
      <c r="N63" s="27" t="s">
        <v>107</v>
      </c>
      <c r="O63" s="41" t="s">
        <v>107</v>
      </c>
      <c r="P63" s="27" t="s">
        <v>107</v>
      </c>
      <c r="Q63" s="41"/>
      <c r="R63" s="27"/>
      <c r="S63" s="32" t="s">
        <v>98</v>
      </c>
      <c r="T63" s="1">
        <v>63</v>
      </c>
    </row>
    <row r="64" spans="1:20">
      <c r="A64" s="41" t="s">
        <v>107</v>
      </c>
      <c r="B64" s="27" t="s">
        <v>101</v>
      </c>
      <c r="C64" s="31" t="s">
        <v>108</v>
      </c>
      <c r="D64" s="27" t="s">
        <v>108</v>
      </c>
      <c r="E64" s="31"/>
      <c r="F64" s="27" t="s">
        <v>107</v>
      </c>
      <c r="G64" s="31" t="s">
        <v>108</v>
      </c>
      <c r="H64" s="27"/>
      <c r="I64" s="41" t="s">
        <v>107</v>
      </c>
      <c r="J64" s="27" t="s">
        <v>107</v>
      </c>
      <c r="K64" s="41" t="s">
        <v>107</v>
      </c>
      <c r="L64" s="27" t="s">
        <v>107</v>
      </c>
      <c r="M64" s="41" t="s">
        <v>107</v>
      </c>
      <c r="N64" s="27" t="s">
        <v>107</v>
      </c>
      <c r="O64" s="41" t="s">
        <v>107</v>
      </c>
      <c r="P64" s="27" t="s">
        <v>107</v>
      </c>
      <c r="Q64" s="41"/>
      <c r="R64" s="27"/>
      <c r="S64" s="32" t="s">
        <v>98</v>
      </c>
      <c r="T64" s="1">
        <v>64</v>
      </c>
    </row>
    <row r="65" spans="1:20">
      <c r="A65" s="41" t="s">
        <v>107</v>
      </c>
      <c r="B65" s="27" t="s">
        <v>101</v>
      </c>
      <c r="C65" s="31" t="s">
        <v>108</v>
      </c>
      <c r="D65" s="27" t="s">
        <v>108</v>
      </c>
      <c r="E65" s="31"/>
      <c r="F65" s="27" t="s">
        <v>107</v>
      </c>
      <c r="G65" s="31" t="s">
        <v>108</v>
      </c>
      <c r="H65" s="27"/>
      <c r="I65" s="41" t="s">
        <v>107</v>
      </c>
      <c r="J65" s="27" t="s">
        <v>107</v>
      </c>
      <c r="K65" s="41" t="s">
        <v>107</v>
      </c>
      <c r="L65" s="27" t="s">
        <v>107</v>
      </c>
      <c r="M65" s="41" t="s">
        <v>107</v>
      </c>
      <c r="N65" s="27" t="s">
        <v>107</v>
      </c>
      <c r="O65" s="41" t="s">
        <v>107</v>
      </c>
      <c r="P65" s="27" t="s">
        <v>107</v>
      </c>
      <c r="Q65" s="41"/>
      <c r="R65" s="27"/>
      <c r="S65" s="32" t="s">
        <v>98</v>
      </c>
      <c r="T65" s="1">
        <v>65</v>
      </c>
    </row>
    <row r="66" spans="1:20">
      <c r="A66" s="41" t="s">
        <v>107</v>
      </c>
      <c r="B66" s="27" t="s">
        <v>101</v>
      </c>
      <c r="C66" s="31" t="s">
        <v>108</v>
      </c>
      <c r="D66" s="27" t="s">
        <v>108</v>
      </c>
      <c r="E66" s="31"/>
      <c r="F66" s="27" t="s">
        <v>107</v>
      </c>
      <c r="G66" s="31" t="s">
        <v>108</v>
      </c>
      <c r="H66" s="27"/>
      <c r="I66" s="41" t="s">
        <v>107</v>
      </c>
      <c r="J66" s="27" t="s">
        <v>107</v>
      </c>
      <c r="K66" s="41" t="s">
        <v>107</v>
      </c>
      <c r="L66" s="27" t="s">
        <v>107</v>
      </c>
      <c r="M66" s="41" t="s">
        <v>107</v>
      </c>
      <c r="N66" s="27" t="s">
        <v>107</v>
      </c>
      <c r="O66" s="41" t="s">
        <v>107</v>
      </c>
      <c r="P66" s="27" t="s">
        <v>107</v>
      </c>
      <c r="Q66" s="41"/>
      <c r="R66" s="27"/>
      <c r="S66" s="32" t="s">
        <v>98</v>
      </c>
      <c r="T66" s="1">
        <v>66</v>
      </c>
    </row>
    <row r="67" spans="1:20">
      <c r="A67" s="41" t="s">
        <v>107</v>
      </c>
      <c r="B67" s="27" t="s">
        <v>101</v>
      </c>
      <c r="C67" s="31" t="s">
        <v>108</v>
      </c>
      <c r="D67" s="27" t="s">
        <v>108</v>
      </c>
      <c r="E67" s="31"/>
      <c r="F67" s="27" t="s">
        <v>107</v>
      </c>
      <c r="G67" s="31" t="s">
        <v>108</v>
      </c>
      <c r="H67" s="27"/>
      <c r="I67" s="41" t="s">
        <v>107</v>
      </c>
      <c r="J67" s="27" t="s">
        <v>107</v>
      </c>
      <c r="K67" s="41" t="s">
        <v>107</v>
      </c>
      <c r="L67" s="27" t="s">
        <v>107</v>
      </c>
      <c r="M67" s="41" t="s">
        <v>107</v>
      </c>
      <c r="N67" s="27" t="s">
        <v>107</v>
      </c>
      <c r="O67" s="41" t="s">
        <v>107</v>
      </c>
      <c r="P67" s="27" t="s">
        <v>107</v>
      </c>
      <c r="Q67" s="41"/>
      <c r="R67" s="27"/>
      <c r="S67" s="32" t="s">
        <v>98</v>
      </c>
      <c r="T67" s="1">
        <v>67</v>
      </c>
    </row>
    <row r="68" spans="1:20">
      <c r="A68" s="41" t="s">
        <v>107</v>
      </c>
      <c r="B68" s="27" t="s">
        <v>101</v>
      </c>
      <c r="C68" s="31" t="s">
        <v>108</v>
      </c>
      <c r="D68" s="27" t="s">
        <v>108</v>
      </c>
      <c r="E68" s="31"/>
      <c r="F68" s="27" t="s">
        <v>107</v>
      </c>
      <c r="G68" s="31" t="s">
        <v>108</v>
      </c>
      <c r="H68" s="27"/>
      <c r="I68" s="41" t="s">
        <v>107</v>
      </c>
      <c r="J68" s="27" t="s">
        <v>107</v>
      </c>
      <c r="K68" s="41" t="s">
        <v>107</v>
      </c>
      <c r="L68" s="27" t="s">
        <v>107</v>
      </c>
      <c r="M68" s="41" t="s">
        <v>107</v>
      </c>
      <c r="N68" s="27" t="s">
        <v>107</v>
      </c>
      <c r="O68" s="41" t="s">
        <v>107</v>
      </c>
      <c r="P68" s="27" t="s">
        <v>107</v>
      </c>
      <c r="Q68" s="41"/>
      <c r="R68" s="27"/>
      <c r="S68" s="32" t="s">
        <v>98</v>
      </c>
      <c r="T68" s="1">
        <v>68</v>
      </c>
    </row>
    <row r="69" spans="1:20">
      <c r="A69" s="41" t="s">
        <v>107</v>
      </c>
      <c r="B69" s="27" t="s">
        <v>101</v>
      </c>
      <c r="C69" s="31" t="s">
        <v>108</v>
      </c>
      <c r="D69" s="27" t="s">
        <v>108</v>
      </c>
      <c r="E69" s="31"/>
      <c r="F69" s="27" t="s">
        <v>107</v>
      </c>
      <c r="G69" s="31" t="s">
        <v>108</v>
      </c>
      <c r="H69" s="27"/>
      <c r="I69" s="41" t="s">
        <v>107</v>
      </c>
      <c r="J69" s="27" t="s">
        <v>107</v>
      </c>
      <c r="K69" s="41" t="s">
        <v>107</v>
      </c>
      <c r="L69" s="27" t="s">
        <v>107</v>
      </c>
      <c r="M69" s="41" t="s">
        <v>107</v>
      </c>
      <c r="N69" s="27" t="s">
        <v>107</v>
      </c>
      <c r="O69" s="41" t="s">
        <v>107</v>
      </c>
      <c r="P69" s="27" t="s">
        <v>107</v>
      </c>
      <c r="Q69" s="41"/>
      <c r="R69" s="27"/>
      <c r="S69" s="32" t="s">
        <v>98</v>
      </c>
      <c r="T69" s="1">
        <v>69</v>
      </c>
    </row>
    <row r="70" spans="1:20">
      <c r="A70" s="41" t="s">
        <v>107</v>
      </c>
      <c r="B70" s="27" t="s">
        <v>101</v>
      </c>
      <c r="C70" s="31" t="s">
        <v>108</v>
      </c>
      <c r="D70" s="27" t="s">
        <v>108</v>
      </c>
      <c r="E70" s="31"/>
      <c r="F70" s="27" t="s">
        <v>107</v>
      </c>
      <c r="G70" s="31" t="s">
        <v>108</v>
      </c>
      <c r="H70" s="27"/>
      <c r="I70" s="41" t="s">
        <v>107</v>
      </c>
      <c r="J70" s="27" t="s">
        <v>107</v>
      </c>
      <c r="K70" s="41" t="s">
        <v>107</v>
      </c>
      <c r="L70" s="27" t="s">
        <v>107</v>
      </c>
      <c r="M70" s="41" t="s">
        <v>107</v>
      </c>
      <c r="N70" s="27" t="s">
        <v>107</v>
      </c>
      <c r="O70" s="41" t="s">
        <v>107</v>
      </c>
      <c r="P70" s="27" t="s">
        <v>107</v>
      </c>
      <c r="Q70" s="41"/>
      <c r="R70" s="27"/>
      <c r="S70" s="32" t="s">
        <v>98</v>
      </c>
      <c r="T70" s="1">
        <v>70</v>
      </c>
    </row>
    <row r="71" spans="1:20">
      <c r="A71" s="25"/>
      <c r="B71" s="26"/>
      <c r="C71" s="25"/>
      <c r="D71" s="26"/>
      <c r="E71" s="25"/>
      <c r="F71" s="26"/>
      <c r="H71" s="26"/>
      <c r="I71" s="25"/>
      <c r="J71" s="26"/>
      <c r="L71" s="26"/>
      <c r="M71" s="25"/>
      <c r="N71" s="26"/>
      <c r="P71" s="26"/>
      <c r="R71" s="26"/>
      <c r="S71" s="26"/>
    </row>
    <row r="72" spans="1:20">
      <c r="A72" s="25"/>
      <c r="B72" s="26"/>
      <c r="C72" s="25"/>
      <c r="D72" s="26"/>
      <c r="E72" s="25"/>
      <c r="I72" s="25"/>
      <c r="J72" s="26"/>
      <c r="M72" s="25"/>
      <c r="N72" s="26"/>
      <c r="S72" s="26"/>
    </row>
    <row r="73" spans="1:20">
      <c r="A73" s="25"/>
      <c r="B73" s="26"/>
      <c r="C73" s="25"/>
      <c r="D73" s="26"/>
      <c r="E73" s="25"/>
      <c r="I73" s="25"/>
      <c r="J73" s="26"/>
      <c r="M73" s="25"/>
      <c r="N73" s="26"/>
      <c r="S73" s="26"/>
    </row>
    <row r="74" spans="1:20">
      <c r="A74" s="25"/>
      <c r="B74" s="26"/>
      <c r="C74" s="25"/>
      <c r="D74" s="26"/>
      <c r="E74" s="25"/>
      <c r="I74" s="25"/>
      <c r="J74" s="26"/>
      <c r="M74" s="25"/>
      <c r="N74" s="26"/>
      <c r="S74" s="26"/>
    </row>
    <row r="75" spans="1:20">
      <c r="A75" s="25"/>
      <c r="B75" s="26"/>
      <c r="C75" s="25"/>
      <c r="D75" s="26"/>
      <c r="E75" s="25"/>
      <c r="I75" s="25"/>
      <c r="J75" s="26"/>
      <c r="M75" s="25"/>
      <c r="N75" s="26"/>
      <c r="S75" s="26"/>
    </row>
    <row r="76" spans="1:20">
      <c r="A76" s="25"/>
      <c r="B76" s="26"/>
      <c r="C76" s="25"/>
      <c r="D76" s="26"/>
      <c r="E76" s="25"/>
      <c r="I76" s="25"/>
      <c r="J76" s="26"/>
      <c r="M76" s="25"/>
      <c r="N76" s="26"/>
      <c r="S76" s="26"/>
    </row>
    <row r="77" spans="1:20">
      <c r="A77" s="25"/>
      <c r="B77" s="26"/>
      <c r="C77" s="25"/>
      <c r="D77" s="26"/>
      <c r="E77" s="25"/>
      <c r="I77" s="25"/>
      <c r="J77" s="26"/>
      <c r="M77" s="25"/>
      <c r="N77" s="26"/>
      <c r="S77" s="26"/>
    </row>
    <row r="78" spans="1:20">
      <c r="A78" s="25"/>
      <c r="B78" s="26"/>
      <c r="C78" s="25"/>
      <c r="D78" s="26"/>
      <c r="E78" s="25"/>
      <c r="I78" s="25"/>
      <c r="J78" s="26"/>
      <c r="M78" s="25"/>
      <c r="N78" s="26"/>
      <c r="S78" s="26"/>
    </row>
    <row r="79" spans="1:20">
      <c r="A79" s="25"/>
      <c r="B79" s="26"/>
      <c r="C79" s="25"/>
      <c r="D79" s="26"/>
      <c r="E79" s="25"/>
      <c r="I79" s="25"/>
      <c r="J79" s="26"/>
      <c r="M79" s="25"/>
      <c r="N79" s="26"/>
      <c r="S79" s="26"/>
    </row>
    <row r="80" spans="1:20">
      <c r="A80" s="25"/>
      <c r="B80" s="26"/>
      <c r="C80" s="25"/>
      <c r="D80" s="26"/>
      <c r="E80" s="25"/>
      <c r="I80" s="25"/>
      <c r="J80" s="26"/>
      <c r="M80" s="25"/>
      <c r="N80" s="26"/>
      <c r="S80" s="26"/>
    </row>
  </sheetData>
  <sheetProtection selectLockedCells="1"/>
  <phoneticPr fontId="54"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Readme</vt:lpstr>
      <vt:lpstr>Instructions</vt:lpstr>
      <vt:lpstr>Entries</vt:lpstr>
      <vt:lpstr>Entries DMT</vt:lpstr>
      <vt:lpstr>Payment</vt:lpstr>
      <vt:lpstr>Privacy</vt:lpstr>
      <vt:lpstr>Clubs</vt:lpstr>
      <vt:lpstr>Lists</vt:lpstr>
      <vt:lpstr>ListsDMT</vt:lpstr>
      <vt:lpstr>ListsAll</vt:lpstr>
      <vt:lpstr>ListsDMT!Ages</vt:lpstr>
      <vt:lpstr>Ages</vt:lpstr>
      <vt:lpstr>Clubnames</vt:lpstr>
      <vt:lpstr>Gender</vt:lpstr>
      <vt:lpstr>Grade</vt:lpstr>
      <vt:lpstr>GradeAges</vt:lpstr>
      <vt:lpstr>GradeAgesDMT</vt:lpstr>
      <vt:lpstr>GradeDMT</vt:lpstr>
      <vt:lpstr>Half</vt:lpstr>
      <vt:lpstr>Jobs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Teams</vt:lpstr>
      <vt:lpstr>When</vt:lpstr>
      <vt:lpstr>Years</vt:lpstr>
    </vt:vector>
  </TitlesOfParts>
  <Company>Intercede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DaveK</cp:lastModifiedBy>
  <cp:lastPrinted>2018-04-15T10:02:03Z</cp:lastPrinted>
  <dcterms:created xsi:type="dcterms:W3CDTF">2006-11-30T14:34:18Z</dcterms:created>
  <dcterms:modified xsi:type="dcterms:W3CDTF">2022-11-13T17:42:22Z</dcterms:modified>
</cp:coreProperties>
</file>