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030"/>
  <workbookPr codeName="ThisWorkbook"/>
  <mc:AlternateContent xmlns:mc="http://schemas.openxmlformats.org/markup-compatibility/2006">
    <mc:Choice Requires="x15">
      <x15ac:absPath xmlns:x15ac="http://schemas.microsoft.com/office/spreadsheetml/2010/11/ac" url="D:\data\TScore\data\EntryForms\"/>
    </mc:Choice>
  </mc:AlternateContent>
  <bookViews>
    <workbookView xWindow="0" yWindow="0" windowWidth="17580" windowHeight="10290" tabRatio="670"/>
  </bookViews>
  <sheets>
    <sheet name="Readme" sheetId="9" r:id="rId1"/>
    <sheet name="Entries" sheetId="1" r:id="rId2"/>
    <sheet name="Entries DMT" sheetId="14" r:id="rId3"/>
    <sheet name="Rules of Entry" sheetId="2" r:id="rId4"/>
    <sheet name="FormInstructions" sheetId="6" r:id="rId5"/>
    <sheet name="Clubs" sheetId="4" r:id="rId6"/>
    <sheet name="Lists" sheetId="3" state="hidden" r:id="rId7"/>
    <sheet name="ListsM" sheetId="8" state="hidden" r:id="rId8"/>
    <sheet name="ListsDMT" sheetId="11" state="hidden" r:id="rId9"/>
    <sheet name="ListsDMTM" sheetId="12" state="hidden" r:id="rId10"/>
  </sheets>
  <definedNames>
    <definedName name="_xlnm._FilterDatabase" localSheetId="5" hidden="1">Clubs!$A$1:$I$35</definedName>
    <definedName name="Ages" localSheetId="8">ListsDMT!$K$2:$K$80</definedName>
    <definedName name="Ages" localSheetId="9">ListsDMTM!$K$2:$K$80</definedName>
    <definedName name="Ages" localSheetId="7">ListsM!$S$2:$S$80</definedName>
    <definedName name="Ages">Lists!$N$2:$N$80</definedName>
    <definedName name="Classes" localSheetId="2">Lists!#REF!</definedName>
    <definedName name="Classes" localSheetId="8">ListsDMT!#REF!</definedName>
    <definedName name="Classes" localSheetId="9">ListsDMTM!#REF!</definedName>
    <definedName name="Classes" localSheetId="7">ListsM!#REF!</definedName>
    <definedName name="Classes">Lists!#REF!</definedName>
    <definedName name="Club">Clubs!$A$1</definedName>
    <definedName name="Clubnames">Clubs!$A$2:$A$54</definedName>
    <definedName name="DMTAgesF">ListsDMT!$A$1:$I$70</definedName>
    <definedName name="DMTAgesM">ListsDMTM!$A$1:$I$70</definedName>
    <definedName name="Gender" localSheetId="8">ListsDMT!$N$14:$N$15</definedName>
    <definedName name="Gender" localSheetId="9">ListsDMTM!$N$14:$N$15</definedName>
    <definedName name="Gender" localSheetId="7">ListsM!$V$14:$V$15</definedName>
    <definedName name="Gender">Lists!$Q$14:$Q$15</definedName>
    <definedName name="Grade" localSheetId="8">ListsDMT!$C$1:$H$1</definedName>
    <definedName name="Grade" localSheetId="9">ListsDMTM!$C$1:$H$1</definedName>
    <definedName name="Grade" localSheetId="7">ListsM!$B$1:$F$1</definedName>
    <definedName name="Grade">Lists!$A$1:$L$1</definedName>
    <definedName name="GradeAges">Lists!$A$1:$L$70</definedName>
    <definedName name="GradeAgesM">ListsM!$A$1:$Q$70</definedName>
    <definedName name="GradesDMT">ListsDMT!$A$1:$G$1</definedName>
    <definedName name="GradesDMTM" localSheetId="9">ListsDMTM!$A$1:$G$1</definedName>
    <definedName name="GradeTRA" localSheetId="8">ListsDMT!$C$1:$I$1</definedName>
    <definedName name="GradeTRA" localSheetId="9">ListsDMTM!$C$1:$I$1</definedName>
    <definedName name="Half" localSheetId="8">ListsDMT!$N$25:$N$26</definedName>
    <definedName name="Half" localSheetId="9">ListsDMTM!$N$25:$N$26</definedName>
    <definedName name="Half" localSheetId="7">ListsM!$V$25:$V$26</definedName>
    <definedName name="Half">Lists!$Q$25:$Q$26</definedName>
    <definedName name="Jobs" localSheetId="8">ListsDMT!$O$5:$O$26</definedName>
    <definedName name="Jobs" localSheetId="9">ListsDMTM!$O$5:$O$26</definedName>
    <definedName name="Jobs" localSheetId="7">ListsM!$W$5:$W$26</definedName>
    <definedName name="Jobs">Lists!$R$5:$R$26</definedName>
    <definedName name="Judges" localSheetId="8">ListsDMT!$O$31:$O$45</definedName>
    <definedName name="Judges" localSheetId="9">ListsDMTM!$O$31:$O$45</definedName>
    <definedName name="Judges" localSheetId="7">ListsM!$W$31:$W$44</definedName>
    <definedName name="Judges">Lists!$R$31:$R$45</definedName>
    <definedName name="_xlnm.Print_Area" localSheetId="1">Entries!$A$1:$I$129</definedName>
    <definedName name="_xlnm.Print_Area" localSheetId="2">'Entries DMT'!$A$1:$I$129</definedName>
    <definedName name="_xlnm.Print_Area" localSheetId="4">FormInstructions!$A$1:$B$33</definedName>
    <definedName name="_xlnm.Print_Area" localSheetId="6">Lists!$A$1:$S$80</definedName>
    <definedName name="_xlnm.Print_Area" localSheetId="8">ListsDMT!$A$1:$P$80</definedName>
    <definedName name="_xlnm.Print_Area" localSheetId="9">ListsDMTM!$A$1:$P$80</definedName>
    <definedName name="_xlnm.Print_Area" localSheetId="7">ListsM!$A$1:$X$80</definedName>
    <definedName name="_xlnm.Print_Area" localSheetId="3">'Rules of Entry'!$A$1:$H$48</definedName>
    <definedName name="Teams" localSheetId="8">ListsDMT!$N$5:$N$12</definedName>
    <definedName name="Teams" localSheetId="9">ListsDMTM!$N$5:$N$12</definedName>
    <definedName name="Teams" localSheetId="7">ListsM!$V$5:$V$12</definedName>
    <definedName name="Teams">Lists!$Q$5:$Q$12</definedName>
    <definedName name="When" localSheetId="7">ListsM!$V$20:$V$22</definedName>
    <definedName name="When">Lists!$Q$20:$Q$22</definedName>
  </definedNames>
  <calcPr calcId="162913" concurrentCalc="0"/>
</workbook>
</file>

<file path=xl/calcChain.xml><?xml version="1.0" encoding="utf-8"?>
<calcChain xmlns="http://schemas.openxmlformats.org/spreadsheetml/2006/main">
  <c r="C5" i="14" l="1"/>
  <c r="I3" i="14"/>
  <c r="G5" i="14"/>
  <c r="G4" i="14"/>
  <c r="C4" i="14"/>
  <c r="H93" i="14"/>
  <c r="E93" i="14"/>
  <c r="A93" i="14"/>
  <c r="H86" i="14"/>
  <c r="E86" i="14"/>
  <c r="A86" i="14"/>
  <c r="H79" i="14"/>
  <c r="E79" i="14"/>
  <c r="A79" i="14"/>
  <c r="H72" i="14"/>
  <c r="E72" i="14"/>
  <c r="A72" i="14"/>
  <c r="H65" i="14"/>
  <c r="E65" i="14"/>
  <c r="A65" i="14"/>
  <c r="A59" i="14"/>
  <c r="A60" i="14"/>
  <c r="A61" i="14"/>
  <c r="A62" i="14"/>
  <c r="A63" i="14"/>
  <c r="A66" i="14"/>
  <c r="A67" i="14"/>
  <c r="A68" i="14"/>
  <c r="A69" i="14"/>
  <c r="A70" i="14"/>
  <c r="A73" i="14"/>
  <c r="A74" i="14"/>
  <c r="A75" i="14"/>
  <c r="A76" i="14"/>
  <c r="A77" i="14"/>
  <c r="A80" i="14"/>
  <c r="A81" i="14"/>
  <c r="A82" i="14"/>
  <c r="A83" i="14"/>
  <c r="A84" i="14"/>
  <c r="A87" i="14"/>
  <c r="A88" i="14"/>
  <c r="A89" i="14"/>
  <c r="A90" i="14"/>
  <c r="A91" i="14"/>
  <c r="A94" i="14"/>
  <c r="A95" i="14"/>
  <c r="A96" i="14"/>
  <c r="A97" i="14"/>
  <c r="A98" i="14"/>
  <c r="A99" i="14"/>
  <c r="A100" i="14"/>
  <c r="A101" i="14"/>
  <c r="A102" i="14"/>
  <c r="A103" i="14"/>
  <c r="A104" i="14"/>
  <c r="A105" i="14"/>
  <c r="A106" i="14"/>
  <c r="A107" i="14"/>
  <c r="A108" i="14"/>
  <c r="A109" i="14"/>
  <c r="A110" i="14"/>
  <c r="A111" i="14"/>
  <c r="A112" i="14"/>
  <c r="A113" i="14"/>
  <c r="A114" i="14"/>
  <c r="A115" i="14"/>
  <c r="A116" i="14"/>
  <c r="A117" i="14"/>
  <c r="A118" i="14"/>
  <c r="A119" i="14"/>
  <c r="A120" i="14"/>
  <c r="A121" i="14"/>
  <c r="A122" i="14"/>
  <c r="A123" i="14"/>
  <c r="A124" i="14"/>
  <c r="A125" i="14"/>
  <c r="A126" i="14"/>
  <c r="A127" i="14"/>
  <c r="A128" i="14"/>
  <c r="A129" i="14"/>
  <c r="H58" i="14"/>
  <c r="E58" i="14"/>
  <c r="A58" i="14"/>
  <c r="H51" i="14"/>
  <c r="E51" i="14"/>
  <c r="A51" i="14"/>
  <c r="H44" i="14"/>
  <c r="E44" i="14"/>
  <c r="A44" i="14"/>
  <c r="H37" i="14"/>
  <c r="E37" i="14"/>
  <c r="A37" i="14"/>
  <c r="H30" i="14"/>
  <c r="E30" i="14"/>
  <c r="A30" i="14"/>
  <c r="H23" i="14"/>
  <c r="E23" i="14"/>
  <c r="A23" i="14"/>
  <c r="H17" i="14"/>
  <c r="E17" i="14"/>
  <c r="A17" i="14"/>
  <c r="I11" i="14"/>
  <c r="A3" i="14"/>
  <c r="A3" i="2"/>
  <c r="B3" i="2"/>
  <c r="E3" i="2"/>
  <c r="G3" i="2"/>
  <c r="A4" i="2"/>
  <c r="B4" i="2"/>
  <c r="E4" i="2"/>
  <c r="G4" i="2"/>
  <c r="A3" i="1"/>
  <c r="I11" i="1"/>
  <c r="A17" i="1"/>
  <c r="E17" i="1"/>
  <c r="H17" i="1"/>
  <c r="A23" i="1"/>
  <c r="E23" i="1"/>
  <c r="H23" i="1"/>
  <c r="A30" i="1"/>
  <c r="E30" i="1"/>
  <c r="H30" i="1"/>
  <c r="A37" i="1"/>
  <c r="E37" i="1"/>
  <c r="H37" i="1"/>
  <c r="A44" i="1"/>
  <c r="E44" i="1"/>
  <c r="H44" i="1"/>
  <c r="A51" i="1"/>
  <c r="E51" i="1"/>
  <c r="H51" i="1"/>
  <c r="A58" i="1"/>
  <c r="E58" i="1"/>
  <c r="H58" i="1"/>
  <c r="A59" i="1"/>
  <c r="A60" i="1"/>
  <c r="A61" i="1"/>
  <c r="A62" i="1"/>
  <c r="A63" i="1"/>
  <c r="A66" i="1"/>
  <c r="A67" i="1"/>
  <c r="A68" i="1"/>
  <c r="A69" i="1"/>
  <c r="A70" i="1"/>
  <c r="A73" i="1"/>
  <c r="A74" i="1"/>
  <c r="A75" i="1"/>
  <c r="A76" i="1"/>
  <c r="A77" i="1"/>
  <c r="A80" i="1"/>
  <c r="A81" i="1"/>
  <c r="A82" i="1"/>
  <c r="A83" i="1"/>
  <c r="A84" i="1"/>
  <c r="A87" i="1"/>
  <c r="A88" i="1"/>
  <c r="A89" i="1"/>
  <c r="A90" i="1"/>
  <c r="A91" i="1"/>
  <c r="A94" i="1"/>
  <c r="A95" i="1"/>
  <c r="A96" i="1"/>
  <c r="A97" i="1"/>
  <c r="A98" i="1"/>
  <c r="A65" i="1"/>
  <c r="E65" i="1"/>
  <c r="H65" i="1"/>
  <c r="A72" i="1"/>
  <c r="E72" i="1"/>
  <c r="H72" i="1"/>
  <c r="A79" i="1"/>
  <c r="E79" i="1"/>
  <c r="H79" i="1"/>
  <c r="A86" i="1"/>
  <c r="E86" i="1"/>
  <c r="H86" i="1"/>
  <c r="A93" i="1"/>
  <c r="E93" i="1"/>
  <c r="H93" i="1"/>
  <c r="A99" i="1"/>
  <c r="A100" i="1"/>
  <c r="A101" i="1"/>
  <c r="A102" i="1"/>
  <c r="A103" i="1"/>
  <c r="A104" i="1"/>
  <c r="A105" i="1"/>
  <c r="A106" i="1"/>
  <c r="A107" i="1"/>
  <c r="A108" i="1"/>
  <c r="A109" i="1"/>
  <c r="A110" i="1"/>
  <c r="A111" i="1"/>
  <c r="A112" i="1"/>
  <c r="A113" i="1"/>
  <c r="A114" i="1"/>
  <c r="A115" i="1"/>
  <c r="A116" i="1"/>
  <c r="A117" i="1"/>
  <c r="A118" i="1"/>
  <c r="A119" i="1"/>
  <c r="A120" i="1"/>
  <c r="A121" i="1"/>
  <c r="A122" i="1"/>
  <c r="A123" i="1"/>
  <c r="A124" i="1"/>
  <c r="A125" i="1"/>
  <c r="A126" i="1"/>
  <c r="A127" i="1"/>
  <c r="A128" i="1"/>
  <c r="A129" i="1"/>
  <c r="H105" i="1"/>
  <c r="H19" i="14"/>
  <c r="H109" i="14"/>
  <c r="H96" i="14"/>
  <c r="H28" i="1"/>
  <c r="H31" i="1"/>
  <c r="H59" i="14"/>
  <c r="H116" i="14"/>
  <c r="H53" i="1"/>
  <c r="H18" i="14"/>
  <c r="H83" i="1"/>
  <c r="H89" i="14"/>
  <c r="H48" i="1"/>
  <c r="H32" i="1"/>
  <c r="H70" i="14"/>
  <c r="H94" i="14"/>
  <c r="H55" i="14"/>
  <c r="H99" i="14"/>
  <c r="H88" i="14"/>
  <c r="H102" i="1"/>
  <c r="H119" i="1"/>
  <c r="H24" i="1"/>
  <c r="H21" i="14"/>
  <c r="H49" i="1"/>
  <c r="H20" i="14"/>
  <c r="H100" i="1"/>
  <c r="H114" i="1"/>
  <c r="H68" i="1"/>
  <c r="H111" i="14"/>
  <c r="H91" i="14"/>
  <c r="H95" i="1"/>
  <c r="H74" i="14"/>
  <c r="H61" i="14"/>
  <c r="H118" i="14"/>
  <c r="H82" i="1"/>
  <c r="H45" i="1"/>
  <c r="H35" i="1"/>
  <c r="H38" i="1"/>
  <c r="H126" i="1"/>
  <c r="H26" i="1"/>
  <c r="H120" i="1"/>
  <c r="H81" i="14"/>
  <c r="H42" i="14"/>
  <c r="H38" i="14"/>
  <c r="H110" i="1"/>
  <c r="H19" i="1"/>
  <c r="H56" i="1"/>
  <c r="H34" i="14"/>
  <c r="H122" i="1"/>
  <c r="H109" i="1"/>
  <c r="H105" i="14"/>
  <c r="H77" i="1"/>
  <c r="H84" i="14"/>
  <c r="H128" i="14"/>
  <c r="H60" i="1"/>
  <c r="H122" i="14"/>
  <c r="H27" i="14"/>
  <c r="H113" i="14"/>
  <c r="H82" i="14"/>
  <c r="H27" i="1"/>
  <c r="H103" i="1"/>
  <c r="H128" i="1"/>
  <c r="H100" i="14"/>
  <c r="H104" i="14"/>
  <c r="H40" i="1"/>
  <c r="H67" i="1"/>
  <c r="H40" i="14"/>
  <c r="H95" i="14"/>
  <c r="H117" i="14"/>
  <c r="H39" i="1"/>
  <c r="H42" i="1"/>
  <c r="H25" i="1"/>
  <c r="H26" i="14"/>
  <c r="H103" i="14"/>
  <c r="H60" i="14"/>
  <c r="H28" i="14"/>
  <c r="H88" i="1"/>
  <c r="H112" i="1"/>
  <c r="H124" i="1"/>
  <c r="H49" i="14"/>
  <c r="H124" i="14"/>
  <c r="H104" i="1"/>
  <c r="H115" i="14"/>
  <c r="H34" i="1"/>
  <c r="H119" i="14"/>
  <c r="H112" i="14"/>
  <c r="H76" i="14"/>
  <c r="H121" i="1"/>
  <c r="H101" i="1"/>
  <c r="H76" i="1"/>
  <c r="H66" i="14"/>
  <c r="H111" i="1"/>
  <c r="H63" i="1"/>
  <c r="H125" i="14"/>
  <c r="H63" i="14"/>
  <c r="H83" i="14"/>
  <c r="H20" i="1"/>
  <c r="H123" i="1"/>
  <c r="H126" i="14"/>
  <c r="H24" i="14"/>
  <c r="H91" i="1"/>
  <c r="H123" i="14"/>
  <c r="H102" i="14"/>
  <c r="H61" i="1"/>
  <c r="H52" i="1"/>
  <c r="H129" i="1"/>
  <c r="H59" i="1"/>
  <c r="H52" i="14"/>
  <c r="H99" i="1"/>
  <c r="H120" i="14"/>
  <c r="H90" i="1"/>
  <c r="H89" i="1"/>
  <c r="H127" i="14"/>
  <c r="H114" i="14"/>
  <c r="H107" i="1"/>
  <c r="H125" i="1"/>
  <c r="H98" i="1"/>
  <c r="H32" i="14"/>
  <c r="H75" i="1"/>
  <c r="H54" i="1"/>
  <c r="H108" i="1"/>
  <c r="H121" i="14"/>
  <c r="H67" i="14"/>
  <c r="H39" i="14"/>
  <c r="H115" i="1"/>
  <c r="H21" i="1"/>
  <c r="H41" i="14"/>
  <c r="H118" i="1"/>
  <c r="H106" i="14"/>
  <c r="H80" i="1"/>
  <c r="H129" i="14"/>
  <c r="H96" i="1"/>
  <c r="H25" i="14"/>
  <c r="H70" i="1"/>
  <c r="H31" i="14"/>
  <c r="H117" i="1"/>
  <c r="H116" i="1"/>
  <c r="H73" i="1"/>
  <c r="H18" i="1"/>
  <c r="H48" i="14"/>
  <c r="H62" i="1"/>
  <c r="H127" i="1"/>
  <c r="H97" i="14"/>
  <c r="H46" i="14"/>
  <c r="H98" i="14"/>
  <c r="H87" i="14"/>
  <c r="H80" i="14"/>
  <c r="H74" i="1"/>
  <c r="H69" i="1"/>
  <c r="H97" i="1"/>
  <c r="H108" i="14"/>
  <c r="H101" i="14"/>
  <c r="H87" i="1"/>
  <c r="H77" i="14"/>
  <c r="H33" i="14"/>
  <c r="H45" i="14"/>
  <c r="H81" i="1"/>
  <c r="C6" i="14"/>
  <c r="H47" i="14"/>
  <c r="H41" i="1"/>
  <c r="C6" i="1"/>
  <c r="H56" i="14"/>
  <c r="H69" i="14"/>
  <c r="H94" i="1"/>
  <c r="H33" i="1"/>
  <c r="H55" i="1"/>
  <c r="H107" i="14"/>
  <c r="H68" i="14"/>
  <c r="H54" i="14"/>
  <c r="H46" i="1"/>
  <c r="H106" i="1"/>
  <c r="H62" i="14"/>
  <c r="G6" i="14"/>
  <c r="C9" i="1"/>
  <c r="H53" i="14"/>
  <c r="C7" i="1"/>
  <c r="G9" i="14"/>
  <c r="H47" i="1"/>
  <c r="G7" i="1"/>
  <c r="H90" i="14"/>
  <c r="H75" i="14"/>
  <c r="H113" i="1"/>
  <c r="H35" i="14"/>
  <c r="H66" i="1"/>
  <c r="H110" i="14"/>
  <c r="H73" i="14"/>
  <c r="H84" i="1"/>
  <c r="C9" i="14"/>
  <c r="G8" i="14"/>
  <c r="G7" i="14"/>
  <c r="C7" i="14"/>
  <c r="G6" i="1"/>
  <c r="G8" i="1"/>
  <c r="G9" i="1"/>
</calcChain>
</file>

<file path=xl/comments1.xml><?xml version="1.0" encoding="utf-8"?>
<comments xmlns="http://schemas.openxmlformats.org/spreadsheetml/2006/main">
  <authors>
    <author>Chris Edwards</author>
    <author>neil</author>
  </authors>
  <commentList>
    <comment ref="B1" authorId="0" shapeId="0">
      <text>
        <r>
          <rPr>
            <b/>
            <sz val="8"/>
            <color indexed="18"/>
            <rFont val="Tahoma"/>
            <family val="2"/>
          </rPr>
          <t>If you're not sure what to do, click on the 'Instructions' worksheet
 (one of the tabs at the bottom of the screen).
There are also hints on some fields - look for the red triangles.
If your club details are incomplete or wrong, you can fix them in the 'Clubs' worksheet.</t>
        </r>
      </text>
    </comment>
    <comment ref="I3" authorId="0" shapeId="0">
      <text>
        <r>
          <rPr>
            <b/>
            <sz val="8"/>
            <color indexed="81"/>
            <rFont val="Tahoma"/>
            <family val="2"/>
          </rPr>
          <t>Changing the year here will recalculate the age groups automatically</t>
        </r>
      </text>
    </comment>
    <comment ref="A5" authorId="1" shapeId="0">
      <text>
        <r>
          <rPr>
            <b/>
            <sz val="8"/>
            <color indexed="81"/>
            <rFont val="Tahoma"/>
            <family val="2"/>
          </rPr>
          <t xml:space="preserve">Choose your club name - add it to the Club list on the Clubs worksheet if needed.  
</t>
        </r>
      </text>
    </comment>
    <comment ref="C5" authorId="1" shapeId="0">
      <text>
        <r>
          <rPr>
            <b/>
            <sz val="8"/>
            <color indexed="81"/>
            <rFont val="Tahoma"/>
            <family val="2"/>
          </rPr>
          <t>If "YourClub" appears here then click and scroll up to see all clubs.
If your club doesn't appear then add it in the Clubs worksheet</t>
        </r>
      </text>
    </comment>
    <comment ref="C7" authorId="0" shapeId="0">
      <text>
        <r>
          <rPr>
            <b/>
            <sz val="8"/>
            <color indexed="81"/>
            <rFont val="Tahoma"/>
            <family val="2"/>
          </rPr>
          <t>To change any of the club details fields, edit the entries on the 'Clubs' worksheet</t>
        </r>
        <r>
          <rPr>
            <sz val="8"/>
            <color indexed="81"/>
            <rFont val="Tahoma"/>
            <family val="2"/>
          </rPr>
          <t xml:space="preserve">
</t>
        </r>
      </text>
    </comment>
    <comment ref="E8" authorId="1" shapeId="0">
      <text>
        <r>
          <rPr>
            <b/>
            <sz val="8"/>
            <color indexed="81"/>
            <rFont val="Tahoma"/>
            <family val="2"/>
          </rPr>
          <t>Multiple emails can be entered - just separate with a semi-colon</t>
        </r>
      </text>
    </comment>
    <comment ref="B15" authorId="1" shapeId="0">
      <text>
        <r>
          <rPr>
            <b/>
            <sz val="8"/>
            <color indexed="81"/>
            <rFont val="Tahoma"/>
            <family val="2"/>
          </rPr>
          <t>If BG number not available then use 99999 and send correction later</t>
        </r>
      </text>
    </comment>
    <comment ref="E15" authorId="0" shapeId="0">
      <text>
        <r>
          <rPr>
            <b/>
            <sz val="8"/>
            <color indexed="81"/>
            <rFont val="Tahoma"/>
            <family val="2"/>
          </rPr>
          <t xml:space="preserve">Please enter dates as DD/MM/YYYY 
e.g.    3/11/1996
If you don't have exact DOB use one that gets them in the right group and then send correction later
</t>
        </r>
      </text>
    </comment>
    <comment ref="G15" authorId="1" shapeId="0">
      <text>
        <r>
          <rPr>
            <b/>
            <sz val="8"/>
            <color indexed="81"/>
            <rFont val="Tahoma"/>
            <family val="2"/>
          </rPr>
          <t>Choose from drop down list</t>
        </r>
      </text>
    </comment>
    <comment ref="H15" authorId="0" shapeId="0">
      <text>
        <r>
          <rPr>
            <b/>
            <sz val="8"/>
            <color indexed="81"/>
            <rFont val="Tahoma"/>
            <family val="2"/>
          </rPr>
          <t xml:space="preserve">Age groups are automatically  calculated from the date of birth and cannot be changed.  Make up a DoB if you have to.
</t>
        </r>
      </text>
    </comment>
    <comment ref="I15" authorId="0" shapeId="0">
      <text>
        <r>
          <rPr>
            <b/>
            <sz val="8"/>
            <color indexed="81"/>
            <rFont val="Tahoma"/>
            <family val="2"/>
          </rPr>
          <t>Teams can be 3 or 4 from the same grade+age.  Use A for the 1st team in a class, B for the 2nd etc.</t>
        </r>
      </text>
    </comment>
    <comment ref="A16" authorId="0" shapeId="0">
      <text>
        <r>
          <rPr>
            <b/>
            <sz val="8"/>
            <color indexed="81"/>
            <rFont val="Tahoma"/>
            <family val="2"/>
          </rPr>
          <t>You must supply judges / officials according to the number of entrants you have.  3 or more need 1 judge, 8 or more need 1 judge + 1 official etc.
Add (C) after the end of their name if they are a coach
Add (D) after the end of their name if they want to officiate
Add (E) after the end of their name if they are also a bouncer that is Entered
Add (F) after the end of their name if there is a family member they want to be on the same panel as
Add (any other comment) after the end of their name if there is something else you want passed onto the person selecting the officials</t>
        </r>
      </text>
    </comment>
    <comment ref="E16" authorId="0" shapeId="0">
      <text>
        <r>
          <rPr>
            <b/>
            <sz val="8"/>
            <color indexed="81"/>
            <rFont val="Tahoma"/>
            <family val="2"/>
          </rPr>
          <t>Pick the judge qualification level from the list</t>
        </r>
      </text>
    </comment>
    <comment ref="H16" authorId="0" shapeId="0">
      <text>
        <r>
          <rPr>
            <b/>
            <sz val="8"/>
            <color indexed="81"/>
            <rFont val="Tahoma"/>
            <family val="2"/>
          </rPr>
          <t>If your judge / official can only do half a day, choose morning / afternoon from here and provide a second judge / official for the other half day.</t>
        </r>
        <r>
          <rPr>
            <sz val="8"/>
            <color indexed="81"/>
            <rFont val="Tahoma"/>
            <family val="2"/>
          </rPr>
          <t xml:space="preserve">
</t>
        </r>
      </text>
    </comment>
    <comment ref="A18" authorId="1" shapeId="0">
      <text>
        <r>
          <rPr>
            <b/>
            <sz val="8"/>
            <color indexed="81"/>
            <rFont val="Tahoma"/>
            <family val="2"/>
          </rPr>
          <t>Overwrite this first set of data with your own.  It is just an example</t>
        </r>
      </text>
    </comment>
    <comment ref="A29" authorId="0" shapeId="0">
      <text>
        <r>
          <rPr>
            <b/>
            <sz val="8"/>
            <color indexed="81"/>
            <rFont val="Tahoma"/>
            <family val="2"/>
          </rPr>
          <t>You must supply judges / officials according to the number of entrants you have.  3 or more need 1 judge, 8 or more need 1 judge + 1 official etc.</t>
        </r>
        <r>
          <rPr>
            <sz val="8"/>
            <color indexed="81"/>
            <rFont val="Tahoma"/>
            <family val="2"/>
          </rPr>
          <t xml:space="preserve">
</t>
        </r>
      </text>
    </comment>
    <comment ref="E29" authorId="0" shapeId="0">
      <text>
        <r>
          <rPr>
            <b/>
            <sz val="8"/>
            <color indexed="81"/>
            <rFont val="Tahoma"/>
            <family val="2"/>
          </rPr>
          <t>Pick the judge qualification level from the list.  Use 'novice' for anyone who has not yet passed a judging course.</t>
        </r>
      </text>
    </comment>
    <comment ref="H29" authorId="0" shapeId="0">
      <text>
        <r>
          <rPr>
            <b/>
            <sz val="8"/>
            <color indexed="81"/>
            <rFont val="Tahoma"/>
            <family val="2"/>
          </rPr>
          <t>If your judge / official can only do half a day, choose morning / afternoon from here and provide a second judge / official for the other half day.</t>
        </r>
        <r>
          <rPr>
            <sz val="8"/>
            <color indexed="81"/>
            <rFont val="Tahoma"/>
            <family val="2"/>
          </rPr>
          <t xml:space="preserve">
</t>
        </r>
      </text>
    </comment>
    <comment ref="A43" authorId="0" shapeId="0">
      <text>
        <r>
          <rPr>
            <b/>
            <sz val="8"/>
            <color indexed="81"/>
            <rFont val="Tahoma"/>
            <family val="2"/>
          </rPr>
          <t>You must supply judges / officials according to the number of entrants you have.  3 or more need 1 judge, 8 or more need 1 judge + 1 official etc.</t>
        </r>
        <r>
          <rPr>
            <sz val="8"/>
            <color indexed="81"/>
            <rFont val="Tahoma"/>
            <family val="2"/>
          </rPr>
          <t xml:space="preserve">
</t>
        </r>
      </text>
    </comment>
    <comment ref="E43" authorId="0" shapeId="0">
      <text>
        <r>
          <rPr>
            <b/>
            <sz val="8"/>
            <color indexed="81"/>
            <rFont val="Tahoma"/>
            <family val="2"/>
          </rPr>
          <t>Pick the judge qualification level from the list.  Use 'novice' for anyone who has not yet passed a judging course.</t>
        </r>
      </text>
    </comment>
    <comment ref="H43" authorId="0" shapeId="0">
      <text>
        <r>
          <rPr>
            <b/>
            <sz val="8"/>
            <color indexed="81"/>
            <rFont val="Tahoma"/>
            <family val="2"/>
          </rPr>
          <t>If your judge / official can only do half a day, choose morning / afternoon from here and provide a second judge / official for the other half day.</t>
        </r>
        <r>
          <rPr>
            <sz val="8"/>
            <color indexed="81"/>
            <rFont val="Tahoma"/>
            <family val="2"/>
          </rPr>
          <t xml:space="preserve">
</t>
        </r>
      </text>
    </comment>
    <comment ref="A57" authorId="0" shapeId="0">
      <text>
        <r>
          <rPr>
            <b/>
            <sz val="8"/>
            <color indexed="81"/>
            <rFont val="Tahoma"/>
            <family val="2"/>
          </rPr>
          <t>You must supply judges / officials according to the number of entrants you have.  3 or more need 1 judge, 8 or more need 1 judge + 1 official etc.</t>
        </r>
        <r>
          <rPr>
            <sz val="8"/>
            <color indexed="81"/>
            <rFont val="Tahoma"/>
            <family val="2"/>
          </rPr>
          <t xml:space="preserve">
</t>
        </r>
      </text>
    </comment>
    <comment ref="E57" authorId="0" shapeId="0">
      <text>
        <r>
          <rPr>
            <b/>
            <sz val="8"/>
            <color indexed="81"/>
            <rFont val="Tahoma"/>
            <family val="2"/>
          </rPr>
          <t>Pick the judge qualification level from the list.  Use 'novice' for anyone who has not yet passed a judging course.</t>
        </r>
      </text>
    </comment>
    <comment ref="H57" authorId="0" shapeId="0">
      <text>
        <r>
          <rPr>
            <b/>
            <sz val="8"/>
            <color indexed="81"/>
            <rFont val="Tahoma"/>
            <family val="2"/>
          </rPr>
          <t>If your judge / official can only do half a day, choose morning / afternoon from here and provide a second judge / official for the other half day.</t>
        </r>
        <r>
          <rPr>
            <sz val="8"/>
            <color indexed="81"/>
            <rFont val="Tahoma"/>
            <family val="2"/>
          </rPr>
          <t xml:space="preserve">
</t>
        </r>
      </text>
    </comment>
    <comment ref="A71" authorId="0" shapeId="0">
      <text>
        <r>
          <rPr>
            <b/>
            <sz val="8"/>
            <color indexed="81"/>
            <rFont val="Tahoma"/>
            <family val="2"/>
          </rPr>
          <t>You must supply judges / officials according to the number of entrants you have.  3 or more need 1 judge, 8 or more need 1 judge + 1 official etc.</t>
        </r>
        <r>
          <rPr>
            <sz val="8"/>
            <color indexed="81"/>
            <rFont val="Tahoma"/>
            <family val="2"/>
          </rPr>
          <t xml:space="preserve">
</t>
        </r>
      </text>
    </comment>
    <comment ref="E71" authorId="0" shapeId="0">
      <text>
        <r>
          <rPr>
            <b/>
            <sz val="8"/>
            <color indexed="81"/>
            <rFont val="Tahoma"/>
            <family val="2"/>
          </rPr>
          <t>Pick the judge qualification level from the list.  Use 'novice' for anyone who has not yet passed a judging course.</t>
        </r>
      </text>
    </comment>
    <comment ref="H71" authorId="0" shapeId="0">
      <text>
        <r>
          <rPr>
            <b/>
            <sz val="8"/>
            <color indexed="81"/>
            <rFont val="Tahoma"/>
            <family val="2"/>
          </rPr>
          <t>If your judge / official can only do half a day, choose morning / afternoon from here and provide a second judge / official for the other half day.</t>
        </r>
        <r>
          <rPr>
            <sz val="8"/>
            <color indexed="81"/>
            <rFont val="Tahoma"/>
            <family val="2"/>
          </rPr>
          <t xml:space="preserve">
</t>
        </r>
      </text>
    </comment>
    <comment ref="A85" authorId="0" shapeId="0">
      <text>
        <r>
          <rPr>
            <b/>
            <sz val="8"/>
            <color indexed="81"/>
            <rFont val="Tahoma"/>
            <family val="2"/>
          </rPr>
          <t>You must supply judges / officials according to the number of entrants you have.  3 or more need 1 judge, 8 or more need 1 judge + 1 official etc.</t>
        </r>
        <r>
          <rPr>
            <sz val="8"/>
            <color indexed="81"/>
            <rFont val="Tahoma"/>
            <family val="2"/>
          </rPr>
          <t xml:space="preserve">
</t>
        </r>
      </text>
    </comment>
    <comment ref="E85" authorId="0" shapeId="0">
      <text>
        <r>
          <rPr>
            <b/>
            <sz val="8"/>
            <color indexed="81"/>
            <rFont val="Tahoma"/>
            <family val="2"/>
          </rPr>
          <t>Pick the judge qualification level from the list.  Use 'novice' for anyone who has not yet passed a judging course.</t>
        </r>
      </text>
    </comment>
    <comment ref="H85" authorId="0" shapeId="0">
      <text>
        <r>
          <rPr>
            <b/>
            <sz val="8"/>
            <color indexed="81"/>
            <rFont val="Tahoma"/>
            <family val="2"/>
          </rPr>
          <t>If your judge / official can only do half a day, choose morning / afternoon from here and provide a second judge / official for the other half day.</t>
        </r>
        <r>
          <rPr>
            <sz val="8"/>
            <color indexed="81"/>
            <rFont val="Tahoma"/>
            <family val="2"/>
          </rPr>
          <t xml:space="preserve">
</t>
        </r>
      </text>
    </comment>
  </commentList>
</comments>
</file>

<file path=xl/comments2.xml><?xml version="1.0" encoding="utf-8"?>
<comments xmlns="http://schemas.openxmlformats.org/spreadsheetml/2006/main">
  <authors>
    <author>Chris Edwards</author>
    <author>neil</author>
  </authors>
  <commentList>
    <comment ref="B1" authorId="0" shapeId="0">
      <text>
        <r>
          <rPr>
            <b/>
            <sz val="8"/>
            <color indexed="18"/>
            <rFont val="Tahoma"/>
            <family val="2"/>
          </rPr>
          <t>If you're not sure what to do, click on the 'Instructions' worksheet
 (one of the tabs at the bottom of the screen).
There are also hints on some fields - look for the red triangles.
If your club details are incomplete or wrong, you can fix them in the 'Clubs' worksheet.</t>
        </r>
      </text>
    </comment>
    <comment ref="I3" authorId="0" shapeId="0">
      <text>
        <r>
          <rPr>
            <b/>
            <sz val="8"/>
            <color indexed="81"/>
            <rFont val="Tahoma"/>
            <family val="2"/>
          </rPr>
          <t>Changing the year here will recalculate the age groups automatically</t>
        </r>
      </text>
    </comment>
    <comment ref="A5" authorId="1" shapeId="0">
      <text>
        <r>
          <rPr>
            <b/>
            <sz val="8"/>
            <color indexed="81"/>
            <rFont val="Tahoma"/>
            <family val="2"/>
          </rPr>
          <t xml:space="preserve">Choose your club name - add it to the Club list on the Clubs worksheet if needed.  
</t>
        </r>
      </text>
    </comment>
    <comment ref="C5" authorId="1" shapeId="0">
      <text>
        <r>
          <rPr>
            <b/>
            <sz val="8"/>
            <color indexed="81"/>
            <rFont val="Tahoma"/>
            <family val="2"/>
          </rPr>
          <t>If "YourClub" appears here then click and scroll up to see all clubs.
If your club doesn't appear then add it in the Clubs worksheet</t>
        </r>
      </text>
    </comment>
    <comment ref="C7" authorId="0" shapeId="0">
      <text>
        <r>
          <rPr>
            <b/>
            <sz val="8"/>
            <color indexed="81"/>
            <rFont val="Tahoma"/>
            <family val="2"/>
          </rPr>
          <t>To change any of the club details fields, edit the entries on the 'Clubs' worksheet</t>
        </r>
        <r>
          <rPr>
            <sz val="8"/>
            <color indexed="81"/>
            <rFont val="Tahoma"/>
            <family val="2"/>
          </rPr>
          <t xml:space="preserve">
</t>
        </r>
      </text>
    </comment>
    <comment ref="E8" authorId="1" shapeId="0">
      <text>
        <r>
          <rPr>
            <b/>
            <sz val="8"/>
            <color indexed="81"/>
            <rFont val="Tahoma"/>
            <family val="2"/>
          </rPr>
          <t>Multiple emails can be entered - just separate with a semi-colon</t>
        </r>
      </text>
    </comment>
    <comment ref="B15" authorId="1" shapeId="0">
      <text>
        <r>
          <rPr>
            <b/>
            <sz val="8"/>
            <color indexed="81"/>
            <rFont val="Tahoma"/>
            <family val="2"/>
          </rPr>
          <t>If BG number not available then use 99999 and send correction later</t>
        </r>
      </text>
    </comment>
    <comment ref="E15" authorId="0" shapeId="0">
      <text>
        <r>
          <rPr>
            <b/>
            <sz val="8"/>
            <color indexed="81"/>
            <rFont val="Tahoma"/>
            <family val="2"/>
          </rPr>
          <t xml:space="preserve">Please enter dates as DD/MM/YYYY 
e.g.    3/11/1996
If you don't have exact DOB use one that gets them in the right group and then send correction later
</t>
        </r>
      </text>
    </comment>
    <comment ref="G15" authorId="1" shapeId="0">
      <text>
        <r>
          <rPr>
            <b/>
            <sz val="8"/>
            <color indexed="81"/>
            <rFont val="Tahoma"/>
            <family val="2"/>
          </rPr>
          <t>Choose from drop down list</t>
        </r>
      </text>
    </comment>
    <comment ref="H15" authorId="0" shapeId="0">
      <text>
        <r>
          <rPr>
            <b/>
            <sz val="8"/>
            <color indexed="81"/>
            <rFont val="Tahoma"/>
            <family val="2"/>
          </rPr>
          <t xml:space="preserve">Age groups are automatically  calculated from the date of birth and cannot be changed.  Make up a DoB if you have to.
</t>
        </r>
      </text>
    </comment>
    <comment ref="I15" authorId="0" shapeId="0">
      <text>
        <r>
          <rPr>
            <b/>
            <sz val="8"/>
            <color indexed="81"/>
            <rFont val="Tahoma"/>
            <family val="2"/>
          </rPr>
          <t>Teams can be 3 or 4 from the same grade+age.  Use A for the 1st team in a class, B for the 2nd etc.</t>
        </r>
      </text>
    </comment>
    <comment ref="A16" authorId="0" shapeId="0">
      <text>
        <r>
          <rPr>
            <b/>
            <sz val="8"/>
            <color indexed="81"/>
            <rFont val="Tahoma"/>
            <family val="2"/>
          </rPr>
          <t>You must supply judges / officials according to the number of entrants you have.  3 or more need 1 judge, 8 or more need 1 judge + 1 official etc.
Add (C) after the end of their name if they are a coach
Add (D) after the end of their name if they want to officiate
Add (E) after the end of their name if they are also a bouncer that is Entered
Add (F) after the end of their name if there is a family member they want to be on the same panel as
Add (any other comment) after the end of their name if there is something else you want passed onto the person selecting the officials</t>
        </r>
      </text>
    </comment>
    <comment ref="E16" authorId="0" shapeId="0">
      <text>
        <r>
          <rPr>
            <b/>
            <sz val="8"/>
            <color indexed="81"/>
            <rFont val="Tahoma"/>
            <family val="2"/>
          </rPr>
          <t>Pick the judge qualification level from the list</t>
        </r>
      </text>
    </comment>
    <comment ref="H16" authorId="0" shapeId="0">
      <text>
        <r>
          <rPr>
            <b/>
            <sz val="8"/>
            <color indexed="81"/>
            <rFont val="Tahoma"/>
            <family val="2"/>
          </rPr>
          <t>If your judge / official can only do half a day, choose morning / afternoon from here and provide a second judge / official for the other half day.</t>
        </r>
        <r>
          <rPr>
            <sz val="8"/>
            <color indexed="81"/>
            <rFont val="Tahoma"/>
            <family val="2"/>
          </rPr>
          <t xml:space="preserve">
</t>
        </r>
      </text>
    </comment>
    <comment ref="A18" authorId="1" shapeId="0">
      <text>
        <r>
          <rPr>
            <b/>
            <sz val="8"/>
            <color indexed="81"/>
            <rFont val="Tahoma"/>
            <family val="2"/>
          </rPr>
          <t>Overwrite this first set of data with your own.  It is just an example</t>
        </r>
      </text>
    </comment>
    <comment ref="A29" authorId="0" shapeId="0">
      <text>
        <r>
          <rPr>
            <b/>
            <sz val="8"/>
            <color indexed="81"/>
            <rFont val="Tahoma"/>
            <family val="2"/>
          </rPr>
          <t>You must supply judges / officials according to the number of entrants you have.  3 or more need 1 judge, 8 or more need 1 judge + 1 official etc.</t>
        </r>
        <r>
          <rPr>
            <sz val="8"/>
            <color indexed="81"/>
            <rFont val="Tahoma"/>
            <family val="2"/>
          </rPr>
          <t xml:space="preserve">
</t>
        </r>
      </text>
    </comment>
    <comment ref="E29" authorId="0" shapeId="0">
      <text>
        <r>
          <rPr>
            <b/>
            <sz val="8"/>
            <color indexed="81"/>
            <rFont val="Tahoma"/>
            <family val="2"/>
          </rPr>
          <t>Pick the judge qualification level from the list.  Use 'novice' for anyone who has not yet passed a judging course.</t>
        </r>
      </text>
    </comment>
    <comment ref="H29" authorId="0" shapeId="0">
      <text>
        <r>
          <rPr>
            <b/>
            <sz val="8"/>
            <color indexed="81"/>
            <rFont val="Tahoma"/>
            <family val="2"/>
          </rPr>
          <t>If your judge / official can only do half a day, choose morning / afternoon from here and provide a second judge / official for the other half day.</t>
        </r>
        <r>
          <rPr>
            <sz val="8"/>
            <color indexed="81"/>
            <rFont val="Tahoma"/>
            <family val="2"/>
          </rPr>
          <t xml:space="preserve">
</t>
        </r>
      </text>
    </comment>
    <comment ref="A43" authorId="0" shapeId="0">
      <text>
        <r>
          <rPr>
            <b/>
            <sz val="8"/>
            <color indexed="81"/>
            <rFont val="Tahoma"/>
            <family val="2"/>
          </rPr>
          <t>You must supply judges / officials according to the number of entrants you have.  3 or more need 1 judge, 8 or more need 1 judge + 1 official etc.</t>
        </r>
        <r>
          <rPr>
            <sz val="8"/>
            <color indexed="81"/>
            <rFont val="Tahoma"/>
            <family val="2"/>
          </rPr>
          <t xml:space="preserve">
</t>
        </r>
      </text>
    </comment>
    <comment ref="E43" authorId="0" shapeId="0">
      <text>
        <r>
          <rPr>
            <b/>
            <sz val="8"/>
            <color indexed="81"/>
            <rFont val="Tahoma"/>
            <family val="2"/>
          </rPr>
          <t>Pick the judge qualification level from the list.  Use 'novice' for anyone who has not yet passed a judging course.</t>
        </r>
      </text>
    </comment>
    <comment ref="H43" authorId="0" shapeId="0">
      <text>
        <r>
          <rPr>
            <b/>
            <sz val="8"/>
            <color indexed="81"/>
            <rFont val="Tahoma"/>
            <family val="2"/>
          </rPr>
          <t>If your judge / official can only do half a day, choose morning / afternoon from here and provide a second judge / official for the other half day.</t>
        </r>
        <r>
          <rPr>
            <sz val="8"/>
            <color indexed="81"/>
            <rFont val="Tahoma"/>
            <family val="2"/>
          </rPr>
          <t xml:space="preserve">
</t>
        </r>
      </text>
    </comment>
    <comment ref="A57" authorId="0" shapeId="0">
      <text>
        <r>
          <rPr>
            <b/>
            <sz val="8"/>
            <color indexed="81"/>
            <rFont val="Tahoma"/>
            <family val="2"/>
          </rPr>
          <t>You must supply judges / officials according to the number of entrants you have.  3 or more need 1 judge, 8 or more need 1 judge + 1 official etc.</t>
        </r>
        <r>
          <rPr>
            <sz val="8"/>
            <color indexed="81"/>
            <rFont val="Tahoma"/>
            <family val="2"/>
          </rPr>
          <t xml:space="preserve">
</t>
        </r>
      </text>
    </comment>
    <comment ref="E57" authorId="0" shapeId="0">
      <text>
        <r>
          <rPr>
            <b/>
            <sz val="8"/>
            <color indexed="81"/>
            <rFont val="Tahoma"/>
            <family val="2"/>
          </rPr>
          <t>Pick the judge qualification level from the list.  Use 'novice' for anyone who has not yet passed a judging course.</t>
        </r>
      </text>
    </comment>
    <comment ref="H57" authorId="0" shapeId="0">
      <text>
        <r>
          <rPr>
            <b/>
            <sz val="8"/>
            <color indexed="81"/>
            <rFont val="Tahoma"/>
            <family val="2"/>
          </rPr>
          <t>If your judge / official can only do half a day, choose morning / afternoon from here and provide a second judge / official for the other half day.</t>
        </r>
        <r>
          <rPr>
            <sz val="8"/>
            <color indexed="81"/>
            <rFont val="Tahoma"/>
            <family val="2"/>
          </rPr>
          <t xml:space="preserve">
</t>
        </r>
      </text>
    </comment>
    <comment ref="A71" authorId="0" shapeId="0">
      <text>
        <r>
          <rPr>
            <b/>
            <sz val="8"/>
            <color indexed="81"/>
            <rFont val="Tahoma"/>
            <family val="2"/>
          </rPr>
          <t>You must supply judges / officials according to the number of entrants you have.  3 or more need 1 judge, 8 or more need 1 judge + 1 official etc.</t>
        </r>
        <r>
          <rPr>
            <sz val="8"/>
            <color indexed="81"/>
            <rFont val="Tahoma"/>
            <family val="2"/>
          </rPr>
          <t xml:space="preserve">
</t>
        </r>
      </text>
    </comment>
    <comment ref="E71" authorId="0" shapeId="0">
      <text>
        <r>
          <rPr>
            <b/>
            <sz val="8"/>
            <color indexed="81"/>
            <rFont val="Tahoma"/>
            <family val="2"/>
          </rPr>
          <t>Pick the judge qualification level from the list.  Use 'novice' for anyone who has not yet passed a judging course.</t>
        </r>
      </text>
    </comment>
    <comment ref="H71" authorId="0" shapeId="0">
      <text>
        <r>
          <rPr>
            <b/>
            <sz val="8"/>
            <color indexed="81"/>
            <rFont val="Tahoma"/>
            <family val="2"/>
          </rPr>
          <t>If your judge / official can only do half a day, choose morning / afternoon from here and provide a second judge / official for the other half day.</t>
        </r>
        <r>
          <rPr>
            <sz val="8"/>
            <color indexed="81"/>
            <rFont val="Tahoma"/>
            <family val="2"/>
          </rPr>
          <t xml:space="preserve">
</t>
        </r>
      </text>
    </comment>
    <comment ref="A85" authorId="0" shapeId="0">
      <text>
        <r>
          <rPr>
            <b/>
            <sz val="8"/>
            <color indexed="81"/>
            <rFont val="Tahoma"/>
            <family val="2"/>
          </rPr>
          <t>You must supply judges / officials according to the number of entrants you have.  3 or more need 1 judge, 8 or more need 1 judge + 1 official etc.</t>
        </r>
        <r>
          <rPr>
            <sz val="8"/>
            <color indexed="81"/>
            <rFont val="Tahoma"/>
            <family val="2"/>
          </rPr>
          <t xml:space="preserve">
</t>
        </r>
      </text>
    </comment>
    <comment ref="E85" authorId="0" shapeId="0">
      <text>
        <r>
          <rPr>
            <b/>
            <sz val="8"/>
            <color indexed="81"/>
            <rFont val="Tahoma"/>
            <family val="2"/>
          </rPr>
          <t>Pick the judge qualification level from the list.  Use 'novice' for anyone who has not yet passed a judging course.</t>
        </r>
      </text>
    </comment>
    <comment ref="H85" authorId="0" shapeId="0">
      <text>
        <r>
          <rPr>
            <b/>
            <sz val="8"/>
            <color indexed="81"/>
            <rFont val="Tahoma"/>
            <family val="2"/>
          </rPr>
          <t>If your judge / official can only do half a day, choose morning / afternoon from here and provide a second judge / official for the other half day.</t>
        </r>
        <r>
          <rPr>
            <sz val="8"/>
            <color indexed="81"/>
            <rFont val="Tahoma"/>
            <family val="2"/>
          </rPr>
          <t xml:space="preserve">
</t>
        </r>
      </text>
    </comment>
  </commentList>
</comments>
</file>

<file path=xl/comments3.xml><?xml version="1.0" encoding="utf-8"?>
<comments xmlns="http://schemas.openxmlformats.org/spreadsheetml/2006/main">
  <authors>
    <author>neil</author>
  </authors>
  <commentList>
    <comment ref="A1" authorId="0" shapeId="0">
      <text>
        <r>
          <rPr>
            <b/>
            <sz val="8"/>
            <color indexed="81"/>
            <rFont val="Tahoma"/>
            <family val="2"/>
          </rPr>
          <t>Add or update your club details here.  If your details are not here please overwrite the "Yourclub" one</t>
        </r>
      </text>
    </comment>
  </commentList>
</comments>
</file>

<file path=xl/sharedStrings.xml><?xml version="1.0" encoding="utf-8"?>
<sst xmlns="http://schemas.openxmlformats.org/spreadsheetml/2006/main" count="3695" uniqueCount="410">
  <si>
    <t xml:space="preserve">Competition Entry Form </t>
  </si>
  <si>
    <t>Venue</t>
  </si>
  <si>
    <t>Date</t>
  </si>
  <si>
    <t>Contact</t>
  </si>
  <si>
    <t>Address</t>
  </si>
  <si>
    <t>Telephone No.</t>
  </si>
  <si>
    <t>E-Mail Address</t>
  </si>
  <si>
    <t>Post Code</t>
  </si>
  <si>
    <t>Club Colours</t>
  </si>
  <si>
    <t>First Name</t>
  </si>
  <si>
    <t>Date of Birth</t>
  </si>
  <si>
    <t>Team</t>
  </si>
  <si>
    <t>Each Competitor Must :</t>
  </si>
  <si>
    <t>The Club Must :</t>
  </si>
  <si>
    <t>Club</t>
  </si>
  <si>
    <t>Last Name</t>
  </si>
  <si>
    <t>Teams</t>
  </si>
  <si>
    <t>A</t>
  </si>
  <si>
    <t>B</t>
  </si>
  <si>
    <t>C</t>
  </si>
  <si>
    <t>D</t>
  </si>
  <si>
    <t>E</t>
  </si>
  <si>
    <t>When</t>
  </si>
  <si>
    <t>All Day</t>
  </si>
  <si>
    <t>Morning</t>
  </si>
  <si>
    <t>Afternoon</t>
  </si>
  <si>
    <t>Half</t>
  </si>
  <si>
    <t>Jobs</t>
  </si>
  <si>
    <t>Judge</t>
  </si>
  <si>
    <t>Regional</t>
  </si>
  <si>
    <t>Gender</t>
  </si>
  <si>
    <t>Grade</t>
  </si>
  <si>
    <t>M/F</t>
  </si>
  <si>
    <t>Age</t>
  </si>
  <si>
    <t>Tel</t>
  </si>
  <si>
    <t>Email</t>
  </si>
  <si>
    <t>Colours</t>
  </si>
  <si>
    <t xml:space="preserve"> </t>
  </si>
  <si>
    <t>F</t>
  </si>
  <si>
    <t xml:space="preserve">Job: </t>
  </si>
  <si>
    <t xml:space="preserve">Level: </t>
  </si>
  <si>
    <t>Event</t>
  </si>
  <si>
    <t>M</t>
  </si>
  <si>
    <t>Postcode</t>
  </si>
  <si>
    <t>Event Organiser:</t>
  </si>
  <si>
    <t>For the competitors listed be eligible to compete in this event the following requirements must be met.</t>
  </si>
  <si>
    <t>Help!</t>
  </si>
  <si>
    <t>How to use the Competition Entry Form</t>
  </si>
  <si>
    <t>U9</t>
  </si>
  <si>
    <t>U11</t>
  </si>
  <si>
    <t>U13</t>
  </si>
  <si>
    <t>U15</t>
  </si>
  <si>
    <t>U17</t>
  </si>
  <si>
    <t>When you receive each entry, check it and then save a copy in a folder for all of the entries</t>
  </si>
  <si>
    <t>If they cannot do a full day, pick morning/afternoon and put the second official’s name in.</t>
  </si>
  <si>
    <t>Pick the official’s job from the list</t>
  </si>
  <si>
    <t>If the competitor is in a team, pick 'A' in the team column.  If you have more than one team in the same class, use B, C etc.</t>
  </si>
  <si>
    <t>All the other club related fields should be filled in automatically (see below for how to change or add missing info)</t>
  </si>
  <si>
    <t xml:space="preserve">In the Entries worksheet, click on the ‘Club’ and pick the name from the list </t>
  </si>
  <si>
    <t>Click 'Timetable' to create, edit and save the timetable
The graphical timetable editor lets you see when each class is run
You can drag and drop each class to fit, or enter start times and panels directly
When you save the timetable, a printable copy is created in the timetable Excel file
Simply click on the 'Show Timetable' button to see this file</t>
  </si>
  <si>
    <t>Note that all of the files created by the program will appear in a folder called 'CompDocs' below the entries folder.
These are all in Excel format, so you can edit them directly before printing if you wish.</t>
  </si>
  <si>
    <t>Fill in the event location and date on the 'Entries' worksheet</t>
  </si>
  <si>
    <t>Competition Secretary at each club:</t>
  </si>
  <si>
    <t>To change club details, please go to the 'Clubs' worksheet and update the information there</t>
  </si>
  <si>
    <t>Select the folder containing the entry forms and click 'Process Entries' to read the files.
This will load the entries directly into the competition database. 
If there are already entries in the database, you will be asked whether you want to replace them.
If you do choose to replace them, then ALL existing entries will be removed from the competition database.
(This is so you can simply keep reprocessing the entry forms until you are happy with them)
Once processed, the list will show you how many entries were found in each file.  
Double-click an entry form file to view and edit it.
When you have finished this stage, an initial programme and list of required trophies is produced.</t>
  </si>
  <si>
    <t>#</t>
  </si>
  <si>
    <t>BG No.</t>
  </si>
  <si>
    <t>H</t>
  </si>
  <si>
    <t>G</t>
  </si>
  <si>
    <t>Judge:</t>
  </si>
  <si>
    <t>Official:</t>
  </si>
  <si>
    <t>Age Group</t>
  </si>
  <si>
    <t>Age at this year's birthday</t>
  </si>
  <si>
    <t>15+</t>
  </si>
  <si>
    <t>-</t>
  </si>
  <si>
    <t>&lt;= Grade</t>
  </si>
  <si>
    <t>If you have previously created a competition, click 'Change' to choose the competition database.  The program will default to the last competition you worked on.</t>
  </si>
  <si>
    <t>Pick 'New Competition' and fill in the name, venue, date and a unique name for the database.
This will create the T-Score competition database for you.  If you want to change it later, use Change Competition Details</t>
  </si>
  <si>
    <t>at</t>
  </si>
  <si>
    <t xml:space="preserve"> =</t>
  </si>
  <si>
    <t>A 50% surcharge is payable for late entries unless explicitly agreed with the organiser.</t>
  </si>
  <si>
    <t>Once all of your competitors are entered, you should click on 'Edit Competition' so you can set the start order.
The Competitor List screen is shown.  From here, you can view all of the entrants directly from the competition database
To set the Random Start Order, just click on the Randomise button.  You should only do this BEFORE you have produced your final programme with bounce orders in!
From this screen, you can make other changes to the competitors much more simply than through SWESCORE
To find a competitor, just start typing their name, club or pick their class in the 'Find' panel.
Then click on the entrant in the list to view their current details.
To change their name, club or class, just alter the value in the 'Competitor Details' panel and click 'Change'
You will be asked to confirm the change.  Note that if a competitor changes classes after the bounce order has been set, their start value will be set so that they bounce last.
To withdraw a competitor, click on 'Withdraw' and to reinstate a previously withdrawn competitor, click 'Reinstate.  You will be asked to confirm the change in each case.
Note that it is not possible to change a competitor's class or to withdraw them once they have a score recorded against them.
To add a new competitor, enter their Name, Club and Class in the Competitor Details panel and click 'Add'.
To remove a  competitor, highlight their name in the list and click 'Remove'.
Note that the scores and start order cannot be changed!</t>
  </si>
  <si>
    <t>Click 'Create Checklists' to create the competition checklists.
If you have late entrants, you can either (a) put them into the LateEntries Excel file, (b) add them to the existing entry form and reprocess with the 'merge' option (risky if you have manually made changes) or (c) add them directly through Edit Database.
The next time you create the lists, the late entries will be added directly to database at the end of their class.
The program will check for duplicates, so you don't need to remove them from the LateEntries file once they have been processed.</t>
  </si>
  <si>
    <t>Run the "Tscore" program (email support@tscore.co.uk if you do not have a copy!)</t>
  </si>
  <si>
    <t>BG Club No.</t>
  </si>
  <si>
    <t>Cambridge Cangaroos</t>
  </si>
  <si>
    <t>Blue</t>
  </si>
  <si>
    <t>Club BG Number</t>
  </si>
  <si>
    <t>i) be at least an associate member of British Gymnastics and have paid the current year’s membership fee. (Competitors from the Home Nations must comply with the requirements of their governing body).</t>
  </si>
  <si>
    <t>i) be registered with British Gymnastics.</t>
  </si>
  <si>
    <t xml:space="preserve">When you are filling in the entry form overleaf, you must, once you have entered two competitors on the sheet, fill in the name of your suitably qualified official in the space provided J1 in order to enter any more performers. Once you reach five entries, you must, fill in the name of your second official in the space provided J2. When you reach nine entries, fill in the name of your third official J3 and so on. Continue on another form if over 20 entries.
Number of competitors entries Number of officials required
1 – 2 None (but will be gratefully accepted)
3 – 5 One judge
6 – 9 Two Officials (one of which must be a judge)
10 – 15 Three Officials (two of which must be judges)
16 – 20  Four Officials (two of which must be judges)
21 – 25  Five Officials (three of which must be judges)
26 competitors and over Six Officials (three of which must be judges)
Please include their judge level, preferred job and availability. If an official wishes to do only a ½ day, please supply a named replacement official for the other ½ day. As far as possible we will arrange to utilise parents who are “½ day” officials at the same time as their children are competing, in order to minimise domestic inconvenience.
Please note: If you do not fill in the “official’s” space the competition organiser has the right to refuse entries listed below that space. If any of the officials (or reserve officials) nominated do not turn up for the competition, the club must provide suitably qualified substitutes, failure to do so will result in the club being fined £30 before their performers will be allowed to take part..
</t>
  </si>
  <si>
    <t>General Declaration:</t>
  </si>
  <si>
    <t>Nicki Weller</t>
  </si>
  <si>
    <t>Any (unqualified)</t>
  </si>
  <si>
    <t>Any (qualified)</t>
  </si>
  <si>
    <t>Storm Elite TC</t>
  </si>
  <si>
    <t>Gary Lewis</t>
  </si>
  <si>
    <t>07931 383949</t>
  </si>
  <si>
    <t>Pick the judge qualification level or official type from the list</t>
  </si>
  <si>
    <t>Pegasus Trampoline Club</t>
  </si>
  <si>
    <t>12 Cinnabar Close, Pinewood,Ipswich</t>
  </si>
  <si>
    <t>IP8 3UB</t>
  </si>
  <si>
    <t>Amanda Robson</t>
  </si>
  <si>
    <t>07920 162751</t>
  </si>
  <si>
    <t>Waveney Gymnastics Club</t>
  </si>
  <si>
    <t>101 Southwell Road, Lowestoft</t>
  </si>
  <si>
    <t>NR33 0RR</t>
  </si>
  <si>
    <t>01502 501419</t>
  </si>
  <si>
    <t>Black / Orange</t>
  </si>
  <si>
    <t>Navy / Ocean Blue</t>
  </si>
  <si>
    <t>Navy / Blue</t>
  </si>
  <si>
    <t>First</t>
  </si>
  <si>
    <t>Last</t>
  </si>
  <si>
    <t>U19</t>
  </si>
  <si>
    <t>19+</t>
  </si>
  <si>
    <t>Dragons Trampoline Club</t>
  </si>
  <si>
    <t>Rachel Paul</t>
  </si>
  <si>
    <t>Black/Purple</t>
  </si>
  <si>
    <t>Ipswich Four TC</t>
  </si>
  <si>
    <t>07909 526049</t>
  </si>
  <si>
    <t>07545 576091</t>
  </si>
  <si>
    <t>Brentwood Trampoline Club</t>
  </si>
  <si>
    <t>Blue/White</t>
  </si>
  <si>
    <t>Apex TC</t>
  </si>
  <si>
    <t>Dimensions</t>
  </si>
  <si>
    <t>41 Ashpole Road, Braintree, Essex</t>
  </si>
  <si>
    <t>CM7 5LW</t>
  </si>
  <si>
    <t>Claire Carse</t>
  </si>
  <si>
    <t>01376 324282</t>
  </si>
  <si>
    <t>Black/Raspberry</t>
  </si>
  <si>
    <t>Levitation</t>
  </si>
  <si>
    <t>Loughton Flyers T. C.</t>
  </si>
  <si>
    <t>20 Bridgecote Lane, NOAK BRIDGE, Essex</t>
  </si>
  <si>
    <t>SS15 4BW</t>
  </si>
  <si>
    <t>Emma Payton</t>
  </si>
  <si>
    <t>emmapayton_uk@yahoo.co.uk</t>
  </si>
  <si>
    <t>Black</t>
  </si>
  <si>
    <t>07834 485797</t>
  </si>
  <si>
    <t>Mid Suffolk</t>
  </si>
  <si>
    <t>Rotations</t>
  </si>
  <si>
    <t>27 Seathwaite, Huntingdon, Cambs.</t>
  </si>
  <si>
    <t>PE29 6UY</t>
  </si>
  <si>
    <t>Sonia Verdicchio</t>
  </si>
  <si>
    <t>Red and Black</t>
  </si>
  <si>
    <t>07769 314028</t>
  </si>
  <si>
    <t>Ministry Of Air</t>
  </si>
  <si>
    <t>87 Northend, Hemel Hempstead</t>
  </si>
  <si>
    <t>HP3 8TW</t>
  </si>
  <si>
    <t>Graham Williams</t>
  </si>
  <si>
    <t>07901 555242</t>
  </si>
  <si>
    <t>Hi Tension TC</t>
  </si>
  <si>
    <t>Cumberland House, Colchester Road, Ardleigh.</t>
  </si>
  <si>
    <t>CO7 7NS</t>
  </si>
  <si>
    <t>Clive Salmon</t>
  </si>
  <si>
    <t>07720 425159</t>
  </si>
  <si>
    <t>Black &amp; Red</t>
  </si>
  <si>
    <t>Westcliff Trampoline Club</t>
  </si>
  <si>
    <t xml:space="preserve">49 Westbury Road, Southend on Sea, Essex </t>
  </si>
  <si>
    <t>SS2 4DW</t>
  </si>
  <si>
    <t>Christine Smyth</t>
  </si>
  <si>
    <t>01702 464861</t>
  </si>
  <si>
    <t>lucky3687@virginmedia.com</t>
  </si>
  <si>
    <t>Aqua/White</t>
  </si>
  <si>
    <t>Richard's Trampoline Club</t>
  </si>
  <si>
    <t>40 Fisher Close, Barton-le-clay, Beds</t>
  </si>
  <si>
    <t>MK45 4NF</t>
  </si>
  <si>
    <t>Kyrstin Fairweather</t>
  </si>
  <si>
    <t>01582 557754</t>
  </si>
  <si>
    <t>kyrstin@ntlworld.com</t>
  </si>
  <si>
    <t>Black / Blue</t>
  </si>
  <si>
    <t>Flight TC</t>
  </si>
  <si>
    <t>CM18 7SX</t>
  </si>
  <si>
    <t>Sue Jay</t>
  </si>
  <si>
    <t>suej_flight@msn.com</t>
  </si>
  <si>
    <t xml:space="preserve">49 Lodge Hall,Harlow
Essex
</t>
  </si>
  <si>
    <t>07957 693441</t>
  </si>
  <si>
    <t>Red/Black</t>
  </si>
  <si>
    <t>Navy</t>
  </si>
  <si>
    <t>Navy / Red</t>
  </si>
  <si>
    <t>Email the form to all the clubs</t>
  </si>
  <si>
    <t>Unqualified Judge (Judged Before)</t>
  </si>
  <si>
    <t>Club Judge (1st comp)</t>
  </si>
  <si>
    <t>Competition Marshall (1st comp)</t>
  </si>
  <si>
    <t>Competition Marshall (&lt;5 comps)</t>
  </si>
  <si>
    <t>Competition Marshall (&gt;5 comps)</t>
  </si>
  <si>
    <t>Unqualified Judge (1st comp)</t>
  </si>
  <si>
    <t>Club Judge (&lt;5 comps)</t>
  </si>
  <si>
    <t>Club Judge (&gt;5 comps)</t>
  </si>
  <si>
    <t>Club Judge - can tariff</t>
  </si>
  <si>
    <t>County Judge - Execution</t>
  </si>
  <si>
    <t>County Judge - Tariff</t>
  </si>
  <si>
    <t>County Judge - Chair</t>
  </si>
  <si>
    <t>Regional Judge</t>
  </si>
  <si>
    <t>Zonal Judge</t>
  </si>
  <si>
    <t>National Judge</t>
  </si>
  <si>
    <t>International Judge</t>
  </si>
  <si>
    <t>?</t>
  </si>
  <si>
    <t>Wymondham Kangaroos</t>
  </si>
  <si>
    <t>Caroline</t>
  </si>
  <si>
    <t xml:space="preserve">Norwich Road, Wymondham, Norfolk
</t>
  </si>
  <si>
    <t>NR18 0NT</t>
  </si>
  <si>
    <t xml:space="preserve">01853 606092
</t>
  </si>
  <si>
    <t>kangaroos4fun@aol.com</t>
  </si>
  <si>
    <t>Manual Recorder</t>
  </si>
  <si>
    <t>Computer Recorder</t>
  </si>
  <si>
    <t>Competition Organiser</t>
  </si>
  <si>
    <t>Navy, Blue &amp; White</t>
  </si>
  <si>
    <t>Black / Gold</t>
  </si>
  <si>
    <t xml:space="preserve">The team manager is responsible for the behaviour of his/her club members.
No responsibility will be accepted for loss or damage to property or persons.
British Gymnastics Photographers may be present at British Gymnastics events and British Gymnastics may publish images. By entering for the event, there is acceptance that the child / participant may be photographed.  The Club / Coach are advised that they should inform the entrant, parent or guardian.
When submitting entries for a British Gymnastics event the onus is on the club and coaches to ensure that the coaches attending to the participants are qualified to the level of the participants’ performance.
I can confirm that the above criteria have been adhered to - emailing this completed form indicates acceptance.
Full payment must be submitted for this entry to be accepted.
</t>
  </si>
  <si>
    <t>Enter the names of the competitors, DoB ( as dd/mm/yyyy), gender (M or F) and grade (D,E,F,G, H etc.).</t>
  </si>
  <si>
    <t>If you do change any club details please indicate this when emailing in the form so that the master records can be updated</t>
  </si>
  <si>
    <t>Email the completed form back to the organiser - indicated in the readme tab</t>
  </si>
  <si>
    <t>Make payment as indicated in the readme tab</t>
  </si>
  <si>
    <t>Update the readme for competition specific info, dates etc.</t>
  </si>
  <si>
    <t>iii) have included full payment in respect of the entries overleaf including a judging fine if applicable.</t>
  </si>
  <si>
    <t>iv) have provided the required number of suitably qualified and experienced officials (see below).</t>
  </si>
  <si>
    <t>Eastern Region Trampoline Competition Rules</t>
  </si>
  <si>
    <t>** Please overwrite the details in row 1 - it is just an example **</t>
  </si>
  <si>
    <t>Cost Calculator : Total Number of Entrants :</t>
  </si>
  <si>
    <t>rev 0.9  2011.03.21</t>
  </si>
  <si>
    <t>Recorder (Either)</t>
  </si>
  <si>
    <t>17+</t>
  </si>
  <si>
    <t>can_committee@cangaroos.org;coaches@cangaroos.org</t>
  </si>
  <si>
    <t>Fill in any judges / officials names.  Put down "Clubname Recorder" or "Clubname Judge" or whatever if you don't have a specific name yet.  If there is a comment required (e.g. "Would prefer not to tariff" then put this after their name in brackets</t>
  </si>
  <si>
    <t>Colchester School of Gymnastics</t>
  </si>
  <si>
    <t>Colchester School of Gymnastics, Brinkley Grove Road, Myland, Colchester, Essex</t>
  </si>
  <si>
    <t>CO4 5DS</t>
  </si>
  <si>
    <t>Louise Pennell</t>
  </si>
  <si>
    <t>01206 844188</t>
  </si>
  <si>
    <t>Black/ silver</t>
  </si>
  <si>
    <t>County</t>
  </si>
  <si>
    <t>Essex</t>
  </si>
  <si>
    <t>Beds</t>
  </si>
  <si>
    <t>Cambs</t>
  </si>
  <si>
    <t>Norfolk</t>
  </si>
  <si>
    <t>Suffolk</t>
  </si>
  <si>
    <t>Herts</t>
  </si>
  <si>
    <t>Neil Pike</t>
  </si>
  <si>
    <t>07710 168869</t>
  </si>
  <si>
    <t>** Not a judge - other official</t>
  </si>
  <si>
    <t>Official entry :</t>
  </si>
  <si>
    <t>Judges Must :</t>
  </si>
  <si>
    <t>ii) have a current CRB</t>
  </si>
  <si>
    <t>Note that the hosting club does not have to supply any unqualified officials, as it is assumed these equivalents will be helping run the competition in other ways.  The hosting club does still need to provide it's quota of judges</t>
  </si>
  <si>
    <t xml:space="preserve">iii) be registered with the Eastern Region </t>
  </si>
  <si>
    <t>CM17 9PN</t>
  </si>
  <si>
    <t>86 Mallards Rise
Church Langley
Harlow
Essex</t>
  </si>
  <si>
    <t>Fiona Tredgett</t>
  </si>
  <si>
    <t xml:space="preserve">01279 863810
07791 351160
</t>
  </si>
  <si>
    <t>Eagle Way, Warley, Brentwood.  Essex</t>
  </si>
  <si>
    <t>CM13 3BP</t>
  </si>
  <si>
    <t>mandabit20@hotmail.co.uk;amandarobson@pegasustrampolineclub.co.uk;Claire.Watt@eastamb.nhs.uk</t>
  </si>
  <si>
    <t>tbd</t>
  </si>
  <si>
    <t>Cambourne Comets</t>
  </si>
  <si>
    <t>Laura Able</t>
  </si>
  <si>
    <t>cambournecomets@gmail.com;hwinter71@btinternet.com; Laura.Able@domino-uk.com</t>
  </si>
  <si>
    <t>07939 669831</t>
  </si>
  <si>
    <t>Black/Silver/Gold</t>
  </si>
  <si>
    <t>Wacton Hall Barn, Sallow Lane, Wacton, Norwich, Norfolk</t>
  </si>
  <si>
    <t>NR15 2UL</t>
  </si>
  <si>
    <t>iv) be eligible to compete at this grade.</t>
  </si>
  <si>
    <r>
      <t xml:space="preserve">ii) be affiliated with the Eastern Region (ECGA fee of £2.50 paid for </t>
    </r>
    <r>
      <rPr>
        <b/>
        <sz val="12"/>
        <rFont val="Arial"/>
        <family val="2"/>
      </rPr>
      <t>every</t>
    </r>
    <r>
      <rPr>
        <sz val="12"/>
        <rFont val="Arial"/>
        <family val="2"/>
      </rPr>
      <t xml:space="preserve"> eligible club member - not just those competing)</t>
    </r>
  </si>
  <si>
    <t>Fenland Flyers</t>
  </si>
  <si>
    <t>Adele Broda</t>
  </si>
  <si>
    <t xml:space="preserve">11 Scholars Way Low Side, Upwell, Wisbech Cambs </t>
  </si>
  <si>
    <t>PE14 9BX</t>
  </si>
  <si>
    <t>07850 831825</t>
  </si>
  <si>
    <t>Blue &amp; Red</t>
  </si>
  <si>
    <t>IP2 0NU</t>
  </si>
  <si>
    <t>19 Lupin Rd, Ipswich.  Suffolk</t>
  </si>
  <si>
    <t>levitationtc@hotmail.com;levitationhatfield@gmail.com;tismeinit@hotmail.com</t>
  </si>
  <si>
    <t>Claire Alexander</t>
  </si>
  <si>
    <t>cambridge-aspire@hotmail.co.uk;bobbyalexander@ntlworld.com</t>
  </si>
  <si>
    <t>Cambridge Aspire Trampoline Club</t>
  </si>
  <si>
    <t>Run DMT</t>
  </si>
  <si>
    <t xml:space="preserve">bouncyamoeba@gmail.com
</t>
  </si>
  <si>
    <t>Sarah Jones</t>
  </si>
  <si>
    <t>clive.salmon@btinternet.com;hitensiontc@btinternet.com;clive.salmon@bt.com;riaholmes321@gmail.com;crystelle@crystellemillssmith.co.uk</t>
  </si>
  <si>
    <t>36 Thornhill Place, Longstanton</t>
  </si>
  <si>
    <t xml:space="preserve">CB24 3EE </t>
  </si>
  <si>
    <t>Black, Silver &amp; Gold</t>
  </si>
  <si>
    <t>ministryofair@gmail.com;minofair@gmail.com;Terry@Ministryofair.com</t>
  </si>
  <si>
    <t xml:space="preserve">kazzacaz@hotmail.com;philipa.das@sky.com
</t>
  </si>
  <si>
    <t xml:space="preserve">nicki.weller@tesco.net;trudy.sharman@sky.com;andrewrjonesuk@gmail.com;karen.bevan@uwclub.net
</t>
  </si>
  <si>
    <t>15 Champlain Avenue, Canvey Island, Essex</t>
  </si>
  <si>
    <t>SS8 9QL</t>
  </si>
  <si>
    <t>07762 159171</t>
  </si>
  <si>
    <t>suetrampoline@aol.com;</t>
  </si>
  <si>
    <t>16 The Maltings, Station Rd, Newport, Essex</t>
  </si>
  <si>
    <t>CB11 3RN</t>
  </si>
  <si>
    <t>Recoil Trampoline Club</t>
  </si>
  <si>
    <t>Cambridge University Trampolinine Club</t>
  </si>
  <si>
    <t xml:space="preserve">University of Cambridge Sports Centre,
Charles Babbage Road,
Cambridge
</t>
  </si>
  <si>
    <t>CB3 0FS</t>
  </si>
  <si>
    <t>Andrew Aistrup</t>
  </si>
  <si>
    <t>07805 208693</t>
  </si>
  <si>
    <t>c.u.trampoline@sport.cam.ac.uk</t>
  </si>
  <si>
    <t>Team Twisters</t>
  </si>
  <si>
    <t>Sue Skinner</t>
  </si>
  <si>
    <t>11 Ruskin Close, Stowmarket</t>
  </si>
  <si>
    <t>IP14 1TY</t>
  </si>
  <si>
    <t>Philipa Das</t>
  </si>
  <si>
    <t>07921 729125</t>
  </si>
  <si>
    <t>waveneygym@aol.com;ehutchings7@hotmail.co.uk;hayleyconstance@btinternet.com</t>
  </si>
  <si>
    <t>Daniel Manning</t>
  </si>
  <si>
    <t>Red</t>
  </si>
  <si>
    <t xml:space="preserve">1a Culverhouse Rd
Luton
</t>
  </si>
  <si>
    <t>LU3 3BP</t>
  </si>
  <si>
    <t>Craig</t>
  </si>
  <si>
    <t>07799 062285</t>
  </si>
  <si>
    <t>01277 500282</t>
  </si>
  <si>
    <t>fenlandflyers@hotmail.co.uk</t>
  </si>
  <si>
    <t>NDP6</t>
  </si>
  <si>
    <t>NDP5</t>
  </si>
  <si>
    <t>NDP4</t>
  </si>
  <si>
    <t>NDP3</t>
  </si>
  <si>
    <t>NDP2</t>
  </si>
  <si>
    <t>NDP1</t>
  </si>
  <si>
    <t>CDP2</t>
  </si>
  <si>
    <t>R2C1</t>
  </si>
  <si>
    <t>R1C1</t>
  </si>
  <si>
    <t>R1C2</t>
  </si>
  <si>
    <t>ALL</t>
  </si>
  <si>
    <t>ii) Minimum BG Bronze membership is required for all competitors.  NDP Grade 6 and above require Silver membership (equivalent non NDP grades do not require Silver)</t>
  </si>
  <si>
    <t>NDP7</t>
  </si>
  <si>
    <t>Hitchin Salto DMT</t>
  </si>
  <si>
    <t>221 Hitchin Rd, Luton, Beds.</t>
  </si>
  <si>
    <t>LU2 7SL</t>
  </si>
  <si>
    <t>Lorraine George</t>
  </si>
  <si>
    <t>07973 671275</t>
  </si>
  <si>
    <t xml:space="preserve">LorraineG@gmx.co.uk </t>
  </si>
  <si>
    <t>Turquoise/Black</t>
  </si>
  <si>
    <t>Your club</t>
  </si>
  <si>
    <t>Your address</t>
  </si>
  <si>
    <t>Your postcode</t>
  </si>
  <si>
    <t>Your contact</t>
  </si>
  <si>
    <t>Your BG Number</t>
  </si>
  <si>
    <t>Your phone</t>
  </si>
  <si>
    <t>Your emails; separated with semi-colons</t>
  </si>
  <si>
    <t>Your colours</t>
  </si>
  <si>
    <t xml:space="preserve">Ultima </t>
  </si>
  <si>
    <t>Janet Hay</t>
  </si>
  <si>
    <t>Silver/Red/White</t>
  </si>
  <si>
    <t>13+</t>
  </si>
  <si>
    <r>
      <rPr>
        <b/>
        <sz val="10"/>
        <rFont val="Arial"/>
        <family val="2"/>
      </rPr>
      <t xml:space="preserve">FLIGHTS.  </t>
    </r>
    <r>
      <rPr>
        <sz val="10"/>
        <rFont val="Arial"/>
        <family val="2"/>
      </rPr>
      <t>Large groups will be flighted so that each bounce group is no more than 14 people.</t>
    </r>
  </si>
  <si>
    <r>
      <rPr>
        <b/>
        <sz val="10"/>
        <rFont val="Arial"/>
        <family val="2"/>
      </rPr>
      <t xml:space="preserve">Withdrawals.  </t>
    </r>
    <r>
      <rPr>
        <sz val="10"/>
        <rFont val="Arial"/>
        <family val="2"/>
      </rPr>
      <t xml:space="preserve">Please email any withdrawals as soon as known - this reduces effort on the day of the competition. </t>
    </r>
  </si>
  <si>
    <t>Please read the full competition rules which are in the "Rules &amp; Payment" worksheet.
Note that competitors MUST be at least Bronze members of British Gymnastics AND affiliated to the Eastern Region. 
BRITISH GYMNASTICS NUMBERS MUST BE ON THE ENTRY FORM. WE ARE NOT ABLE TO ACCEPT ENTRY WITHOUT BG NUMBERS.  This is compulsory and is a requirement of entry</t>
  </si>
  <si>
    <r>
      <rPr>
        <b/>
        <sz val="10"/>
        <rFont val="Arial"/>
        <family val="2"/>
      </rPr>
      <t xml:space="preserve">WARMUPS.  </t>
    </r>
    <r>
      <rPr>
        <sz val="10"/>
        <rFont val="Arial"/>
        <family val="2"/>
      </rPr>
      <t xml:space="preserve">Note that the time on the programme for the group is the start of the warm-up period for the group.
Warm-ups are done on a fixed time period, based on 90 seconds per performer.  The amount of time for warm-up will be set by the Chair of the panel based on actual numbers at the start of the group.
</t>
    </r>
  </si>
  <si>
    <t>DMT</t>
  </si>
  <si>
    <t>Eastern Region NDP DMT</t>
  </si>
  <si>
    <t>Eastern Region NDP TRA</t>
  </si>
  <si>
    <t>Entries must only be submitted on this form - other forms of entry are not accepted.  If you have any technical issues with this please contact competitions@trampoline-east.org</t>
  </si>
  <si>
    <t xml:space="preserve">IMPORTANT!  You should use Excel to complete the form (any other application may cause issues)
</t>
  </si>
  <si>
    <t>If you get stuck with any aspect of this form, please email competitions@trampoline-east.org</t>
  </si>
  <si>
    <t>The correct payment should already be calculated - note that if using more than one entry worksheet totals are only done per worksheet</t>
  </si>
  <si>
    <t>gary@stormelite.co.uk</t>
  </si>
  <si>
    <t>Salto Gymnastics Club</t>
  </si>
  <si>
    <t>98 Camford Way
Luton
Bedfordshire</t>
  </si>
  <si>
    <t>LU3 3AN</t>
  </si>
  <si>
    <t>Claire/Amanda</t>
  </si>
  <si>
    <t>01582 495953</t>
  </si>
  <si>
    <t>amanda@saltogym.plus.com:claireadam1986@hotmail.com</t>
  </si>
  <si>
    <t>Purple/Black</t>
  </si>
  <si>
    <t>info@colchestergymnastics.com;louise@colchestergymnastics.com</t>
  </si>
  <si>
    <t xml:space="preserve">rotations@btinternet.com;p.verdicchio@btinternet.com
</t>
  </si>
  <si>
    <r>
      <t xml:space="preserve">Email all entry forms when completed to: </t>
    </r>
    <r>
      <rPr>
        <b/>
        <i/>
        <sz val="10"/>
        <color rgb="FFFF0000"/>
        <rFont val="Arial"/>
        <family val="2"/>
      </rPr>
      <t>competitions@trampoline-east.org</t>
    </r>
    <r>
      <rPr>
        <b/>
        <i/>
        <sz val="10"/>
        <rFont val="Arial"/>
        <family val="2"/>
      </rPr>
      <t xml:space="preserve"> 
Entries sent to any other email address may not be processed
** There is NO need to print and snail mail</t>
    </r>
  </si>
  <si>
    <t>Competitors should be at the venue 30 minutes before the scheduled start of their warm-up in case groups are running ahead.  The competition organisers reserve the right to start groups up to 30 minutes early.</t>
  </si>
  <si>
    <r>
      <rPr>
        <b/>
        <sz val="10"/>
        <rFont val="Arial"/>
        <family val="2"/>
      </rPr>
      <t xml:space="preserve">Late Entries.  </t>
    </r>
    <r>
      <rPr>
        <sz val="10"/>
        <rFont val="Arial"/>
        <family val="2"/>
      </rPr>
      <t>Main club entry must be made by the closing date.  Name/grade changes may be made after this.  Additional entries may be subject to a double entry fee.  Don't forget to supply extra official names if a late entry requires it.</t>
    </r>
  </si>
  <si>
    <t xml:space="preserve">University of Cambridge Sports Centre
off Charles Babbage Road
Cambridge
CB3 0FS
</t>
  </si>
  <si>
    <t>2016-17 Eastern Region NDP (inc TPD)</t>
  </si>
  <si>
    <r>
      <rPr>
        <b/>
        <sz val="10"/>
        <rFont val="Arial"/>
        <family val="2"/>
      </rPr>
      <t xml:space="preserve">2016-17 EASTERN REGION NDP Trampoline and DMT COMPETITION
SUNDAY September 25th 2016
</t>
    </r>
    <r>
      <rPr>
        <b/>
        <sz val="10"/>
        <color indexed="40"/>
        <rFont val="Arial"/>
        <family val="2"/>
      </rPr>
      <t xml:space="preserve">CLOSING DATE: </t>
    </r>
    <r>
      <rPr>
        <b/>
        <sz val="10"/>
        <color indexed="10"/>
        <rFont val="Arial"/>
        <family val="2"/>
      </rPr>
      <t>Saturday 10th September 2016</t>
    </r>
    <r>
      <rPr>
        <b/>
        <sz val="10"/>
        <rFont val="Arial"/>
        <family val="2"/>
      </rPr>
      <t xml:space="preserve">
ENTRY FEE: £10.00 per individual, no cost for teams.
VENUE: University of Cambridge Sports Centre
off Charles Babbage Road
Cambridge
CB3 0FS
TIME: tbd on programme
GRADES: ((** NO FINALS **))
  NDP 1-7 &amp; CDP2
  TPD R2C1, R2C2, R1C1, R1C2
  DMT 1-7
COMPETITION WELFARE OFFICERS</t>
    </r>
    <r>
      <rPr>
        <sz val="10"/>
        <rFont val="Arial"/>
        <family val="2"/>
      </rPr>
      <t xml:space="preserve"> : Neil Pike (07710 168869), Karly Good (07711 903611)
</t>
    </r>
    <r>
      <rPr>
        <b/>
        <sz val="10"/>
        <rFont val="Arial"/>
        <family val="2"/>
      </rPr>
      <t xml:space="preserve">Competition Code of Conduct : </t>
    </r>
    <r>
      <rPr>
        <sz val="10"/>
        <rFont val="Arial"/>
        <family val="2"/>
      </rPr>
      <t>http://trampoline-east.org/competitions/code-of-conduct</t>
    </r>
  </si>
  <si>
    <t>Sunday September 25th 2016</t>
  </si>
  <si>
    <r>
      <rPr>
        <b/>
        <sz val="10"/>
        <rFont val="Arial"/>
        <family val="2"/>
      </rPr>
      <t>ROUTINES</t>
    </r>
    <r>
      <rPr>
        <sz val="10"/>
        <rFont val="Arial"/>
        <family val="2"/>
      </rPr>
      <t xml:space="preserve">: As defined by the Competitions Working Party, detailed in the Competition Handbook  
</t>
    </r>
    <r>
      <rPr>
        <b/>
        <sz val="10"/>
        <rFont val="Arial"/>
        <family val="2"/>
      </rPr>
      <t xml:space="preserve">R&amp;C : </t>
    </r>
    <r>
      <rPr>
        <sz val="10"/>
        <rFont val="Arial"/>
        <family val="2"/>
      </rPr>
      <t xml:space="preserve">Any queries regarding this to Andrew Jones (andrewrjonesuk@gmail.com)
</t>
    </r>
    <r>
      <rPr>
        <b/>
        <sz val="10"/>
        <rFont val="Arial"/>
        <family val="2"/>
      </rPr>
      <t/>
    </r>
  </si>
  <si>
    <t>Bounce order is randomised automatically on the closing date.  
Note that entries are truly randomised so there is no guarantee that all members of a team will be in the same flight</t>
  </si>
  <si>
    <r>
      <rPr>
        <b/>
        <sz val="10"/>
        <rFont val="Arial"/>
        <family val="2"/>
      </rPr>
      <t>AGE GROUPS :</t>
    </r>
    <r>
      <rPr>
        <sz val="10"/>
        <rFont val="Arial"/>
        <family val="2"/>
      </rPr>
      <t xml:space="preserve">
</t>
    </r>
    <r>
      <rPr>
        <b/>
        <sz val="10"/>
        <rFont val="Arial"/>
        <family val="2"/>
      </rPr>
      <t xml:space="preserve">NDP Trampoline
</t>
    </r>
    <r>
      <rPr>
        <sz val="10"/>
        <rFont val="Arial"/>
        <family val="2"/>
      </rPr>
      <t>CDP2 = U9, 9-10, 11-12, 13+</t>
    </r>
    <r>
      <rPr>
        <b/>
        <sz val="10"/>
        <rFont val="Arial"/>
        <family val="2"/>
      </rPr>
      <t xml:space="preserve">
</t>
    </r>
    <r>
      <rPr>
        <sz val="10"/>
        <rFont val="Arial"/>
        <family val="2"/>
      </rPr>
      <t xml:space="preserve">NDP 1-4 =  U9, 9-10, 11-12, 13+
NDP 5-6 = U9, 9-10, 11-12, 13-14, 15+
NDP 7 = 9-10, 11-12, 13-14, 15-16, 17+
</t>
    </r>
    <r>
      <rPr>
        <b/>
        <sz val="10"/>
        <rFont val="Arial"/>
        <family val="2"/>
      </rPr>
      <t xml:space="preserve">TPD
</t>
    </r>
    <r>
      <rPr>
        <sz val="10"/>
        <rFont val="Arial"/>
        <family val="2"/>
      </rPr>
      <t xml:space="preserve">All ages
Regional 1 Category 1, Regional 1 Category 2, Regional 2 Category 1, Regional 2 Category 2 
Note that BG Disability forms need to be forwarded to Sarah Jones (bouncyamoeba@gmail.com) if the competitor wishes to qualify for the British Championships.for validation. 
</t>
    </r>
    <r>
      <rPr>
        <b/>
        <sz val="10"/>
        <rFont val="Arial"/>
        <family val="2"/>
      </rPr>
      <t>NDP</t>
    </r>
    <r>
      <rPr>
        <sz val="10"/>
        <rFont val="Arial"/>
        <family val="2"/>
      </rPr>
      <t xml:space="preserve"> </t>
    </r>
    <r>
      <rPr>
        <b/>
        <sz val="10"/>
        <rFont val="Arial"/>
        <family val="2"/>
      </rPr>
      <t>DMT</t>
    </r>
    <r>
      <rPr>
        <sz val="10"/>
        <rFont val="Arial"/>
        <family val="2"/>
      </rPr>
      <t xml:space="preserve">
NDP 1-4 =  9-10, 11-12, 13+
NDP 5 = 9-10, 11-12, 13-14, 15+
NDP 6 = 9-12, 13-14, 15-16, 17+
NDP 7 = 11-14, 15-16, 17+
Note that groups of 1 will be merged with an adjacent group.  Groups of 2 may be merged.  Groups of 3 or more will not.
This does not affect qualification places as original age groups are always used for qualification and will be separately shown on the results.
e.g. U9 and 9-10 Boys NDP 1 would be merged if there was only one competitor in each to create a U11 group for competition purposes.  However for qualification they would be treated separately.  
</t>
    </r>
  </si>
  <si>
    <r>
      <rPr>
        <b/>
        <sz val="10"/>
        <rFont val="Arial"/>
        <family val="2"/>
      </rPr>
      <t>QUALIFICATION</t>
    </r>
    <r>
      <rPr>
        <sz val="10"/>
        <rFont val="Arial"/>
        <family val="2"/>
      </rPr>
      <t>: There is no qualification for NDP between grades at regional competition level.  
See Competition Handbook for details of qualification to National competitions (including NDP regional finals)</t>
    </r>
  </si>
  <si>
    <t>HBS Trampoline Club</t>
  </si>
  <si>
    <t>Jenny Newman</t>
  </si>
  <si>
    <t>hbssports@hitchinboys.co.uk</t>
  </si>
  <si>
    <t>Marriotts Gymnastics Club</t>
  </si>
  <si>
    <t>phil.dodson@googlemail.com</t>
  </si>
  <si>
    <t xml:space="preserve">1a London Rd Wickford Essex </t>
  </si>
  <si>
    <t>SS12 0AW</t>
  </si>
  <si>
    <t>01268 906269</t>
  </si>
  <si>
    <t>info@ultima-tc.club;janhay31@gmail.com</t>
  </si>
  <si>
    <t>CM14 5GL</t>
  </si>
  <si>
    <t xml:space="preserve">07919 303256
07771 520817 </t>
  </si>
  <si>
    <t>Phil Dodson</t>
  </si>
  <si>
    <t>7 Green Lane, Kensworth, Beds</t>
  </si>
  <si>
    <t>LU6 3RP</t>
  </si>
  <si>
    <t>07921 455934</t>
  </si>
  <si>
    <t>Black &amp; Orange</t>
  </si>
  <si>
    <t>rachel.wacton@gmail.com;Karlygood@hotmail.co.uk;jane-hawgood@hotmail.co.uk</t>
  </si>
  <si>
    <t>Comp Secretary</t>
  </si>
  <si>
    <t>Red, White and Blue</t>
  </si>
  <si>
    <t xml:space="preserve">mail@springiton.co.uk;embrennan@live.co.uk </t>
  </si>
  <si>
    <t>Zoe Bourne</t>
  </si>
  <si>
    <t>f.tredgett@outlook.com</t>
  </si>
  <si>
    <t>claire41@talktalk.net;cscillitoe@talktalk.net;dimensionstrampolineclub@hotmail.co.uk;natalie@chunkychips.com</t>
  </si>
  <si>
    <r>
      <rPr>
        <b/>
        <sz val="10"/>
        <rFont val="Arial"/>
        <family val="2"/>
      </rPr>
      <t>PAYMENT</t>
    </r>
    <r>
      <rPr>
        <sz val="10"/>
        <rFont val="Arial"/>
        <family val="2"/>
      </rPr>
      <t xml:space="preserve"> via Bank Transfer (preferred) or cheque
Payment may be made direct to the bank via BACS
            Eastern Counties Gymnastics Association. 
            Sort Code 538116 
            A/C no 82038678 
Please indicate which club is making the payment in the reference
Email comp-payment@trampoline-east.org with details of transfer
If paying by cheque then make payable to ECGA, write Club name on the back, and send to :-
Trampoline-East competitions 
30 Pleasant Valley
Saffron Walden
Essex
CB11 4AP
</t>
    </r>
  </si>
  <si>
    <t xml:space="preserve">Gymnast Attire - BG Code of Points (2013-17) applies to grades NDP 1 and above.  Plain white socks or trampoline shoes in all cases.
For all NDP Grades shorts for females are not allowed
6.1 Male gymnasts
* Sleeveless leotard or short sleeved singlet
* Gym trousers in a single colour, except black or any other deep dark colour. Gym shorts may be worn for trampolining.
“ Trampoline shoes and/or foot covering of the same colour as the gym trousers or white
6.2 Female gymnasts 
“ Leotard or unitard with or without sleeves (must be skin tight) 
“ Long tights may be worn (must be skin tight) and be flesh coloured or the same colour as leotard
“ Trampoline shoes and/or white foot covering
“ For reasons of safety, covering the face or the head is not allowed
6.3 The wearing of jewellery such as necklaces, bracelets, watches and removable body piercings is not permitted during the competition. 
* Rings without gemstones may be worn if they are taped, body piercings that cannot be removed must be taped.
* Bandages or support pieces (including tape) must not be in bright colours, they must be of beige, skin colour or white if it is around the ankles to match the foot covering
</t>
  </si>
  <si>
    <t>Gymnasts</t>
  </si>
  <si>
    <t>Judges</t>
  </si>
  <si>
    <t>Other Officials</t>
  </si>
  <si>
    <t>When you are filling in the entry form worksheet you must adhere to the below table for the number of judges and other officials.</t>
  </si>
  <si>
    <r>
      <rPr>
        <sz val="10"/>
        <rFont val="Arial"/>
        <family val="2"/>
      </rPr>
      <t>Please include their judge level, preferred job and availability. If an official wishes to do only a ½ day, please supply a named replacement official for the other ½ day.
In order to pass comments to the officials selector please use the below mechanism by adding something after their name
Add (C) after the end of their name if they are a coach
Add (D) after the end of their name if they want to officiate
Add (E) after the end of their name if they are also a bouncer that is Entered
Add (F) after the end of their name if there is a family member they want to be on the same panel as
Add (any other comment) after the end of their name if there is something else you want passed onto the person selecting the officials
Please note: If you do not fill in the “official’s” space the competition organiser has the right to refuse entries listed below that space. If any of the officials (or reserve officials) nominated do not turn up for the competition, the club must provide suitably qualified substitutes, failure to do so will result in the club being fined £20 for each missing official before their performers will be allowed to take part.
Repeat offenders with lack of officials may have their entries refused</t>
    </r>
    <r>
      <rPr>
        <sz val="12"/>
        <rFont val="Arial"/>
        <family val="2"/>
      </rPr>
      <t xml:space="preserve">
</t>
    </r>
  </si>
  <si>
    <t>committee@brentwood-trampoline.org;coaches@brentwood-trampoline.org;</t>
  </si>
  <si>
    <t>CM15 8EE</t>
  </si>
  <si>
    <t>c/o Brentwood School Sports centre, Middleton Hall lane, Brentwood</t>
  </si>
  <si>
    <t>21 Albert Court, The Galleries, Brentwood, Essex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</si>
</sst>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quot;£&quot;#,##0.00"/>
    <numFmt numFmtId="165" formatCode="[$-F800]dddd\,\ mmmm\ dd\,\ yyyy"/>
  </numFmts>
  <fonts count="49" x14ac:knownFonts="1">
    <font>
      <sz val="10"/>
      <name val="Arial"/>
    </font>
    <font>
      <sz val="11"/>
      <color theme="1"/>
      <name val="Calibri"/>
      <family val="2"/>
      <scheme val="minor"/>
    </font>
    <font>
      <sz val="10"/>
      <name val="Arial"/>
      <family val="2"/>
    </font>
    <font>
      <b/>
      <sz val="10"/>
      <name val="Arial"/>
      <family val="2"/>
    </font>
    <font>
      <b/>
      <sz val="12"/>
      <name val="Arial"/>
      <family val="2"/>
    </font>
    <font>
      <b/>
      <sz val="12"/>
      <color indexed="18"/>
      <name val="Arial"/>
      <family val="2"/>
    </font>
    <font>
      <sz val="12"/>
      <name val="Arial"/>
      <family val="2"/>
    </font>
    <font>
      <sz val="8"/>
      <name val="Arial"/>
      <family val="2"/>
    </font>
    <font>
      <b/>
      <sz val="10"/>
      <name val="Tahoma"/>
      <family val="2"/>
    </font>
    <font>
      <sz val="10"/>
      <name val="Tahoma"/>
      <family val="2"/>
    </font>
    <font>
      <b/>
      <sz val="10"/>
      <color indexed="18"/>
      <name val="Arial"/>
      <family val="2"/>
    </font>
    <font>
      <sz val="10"/>
      <name val="Arial"/>
      <family val="2"/>
    </font>
    <font>
      <sz val="10"/>
      <name val="Verdana"/>
      <family val="2"/>
    </font>
    <font>
      <b/>
      <sz val="12"/>
      <color indexed="12"/>
      <name val="Arial"/>
      <family val="2"/>
    </font>
    <font>
      <u/>
      <sz val="10"/>
      <color indexed="12"/>
      <name val="Arial"/>
      <family val="2"/>
    </font>
    <font>
      <b/>
      <sz val="18"/>
      <color indexed="18"/>
      <name val="Arial"/>
      <family val="2"/>
    </font>
    <font>
      <b/>
      <sz val="14"/>
      <color indexed="18"/>
      <name val="Arial"/>
      <family val="2"/>
    </font>
    <font>
      <b/>
      <sz val="14"/>
      <color indexed="62"/>
      <name val="Tahoma"/>
      <family val="2"/>
    </font>
    <font>
      <b/>
      <sz val="14"/>
      <color indexed="62"/>
      <name val="Arial"/>
      <family val="2"/>
    </font>
    <font>
      <sz val="14"/>
      <color indexed="62"/>
      <name val="Arial"/>
      <family val="2"/>
    </font>
    <font>
      <sz val="10"/>
      <name val="Arial"/>
      <family val="2"/>
    </font>
    <font>
      <b/>
      <sz val="10"/>
      <color indexed="12"/>
      <name val="Arial"/>
      <family val="2"/>
    </font>
    <font>
      <sz val="16"/>
      <name val="Arial"/>
      <family val="2"/>
    </font>
    <font>
      <i/>
      <sz val="10"/>
      <name val="Arial"/>
      <family val="2"/>
    </font>
    <font>
      <sz val="8"/>
      <color indexed="81"/>
      <name val="Tahoma"/>
      <family val="2"/>
    </font>
    <font>
      <b/>
      <sz val="8"/>
      <color indexed="81"/>
      <name val="Tahoma"/>
      <family val="2"/>
    </font>
    <font>
      <sz val="10"/>
      <name val="Courier New"/>
      <family val="3"/>
    </font>
    <font>
      <b/>
      <sz val="8"/>
      <color indexed="18"/>
      <name val="Tahoma"/>
      <family val="2"/>
    </font>
    <font>
      <i/>
      <sz val="8"/>
      <name val="Arial"/>
      <family val="2"/>
    </font>
    <font>
      <b/>
      <sz val="12"/>
      <color indexed="30"/>
      <name val="Arial"/>
      <family val="2"/>
    </font>
    <font>
      <b/>
      <sz val="18"/>
      <color indexed="9"/>
      <name val="Arial"/>
      <family val="2"/>
    </font>
    <font>
      <sz val="10"/>
      <color indexed="9"/>
      <name val="Arial"/>
      <family val="2"/>
    </font>
    <font>
      <b/>
      <sz val="10"/>
      <color indexed="9"/>
      <name val="Arial"/>
      <family val="2"/>
    </font>
    <font>
      <b/>
      <sz val="12"/>
      <color indexed="9"/>
      <name val="Arial"/>
      <family val="2"/>
    </font>
    <font>
      <sz val="10"/>
      <color indexed="10"/>
      <name val="Arial"/>
      <family val="2"/>
    </font>
    <font>
      <b/>
      <sz val="14"/>
      <color indexed="53"/>
      <name val="Arial"/>
      <family val="2"/>
    </font>
    <font>
      <b/>
      <sz val="12"/>
      <color indexed="53"/>
      <name val="Arial"/>
      <family val="2"/>
    </font>
    <font>
      <b/>
      <sz val="11"/>
      <color indexed="53"/>
      <name val="Arial"/>
      <family val="2"/>
    </font>
    <font>
      <sz val="10"/>
      <color indexed="22"/>
      <name val="Arial"/>
      <family val="2"/>
    </font>
    <font>
      <sz val="12"/>
      <color indexed="53"/>
      <name val="Arial"/>
      <family val="2"/>
    </font>
    <font>
      <sz val="10"/>
      <name val="Arial"/>
      <family val="2"/>
    </font>
    <font>
      <u/>
      <sz val="10"/>
      <color indexed="12"/>
      <name val="Arial"/>
      <family val="2"/>
    </font>
    <font>
      <b/>
      <sz val="8"/>
      <color indexed="12"/>
      <name val="Arial"/>
      <family val="2"/>
    </font>
    <font>
      <b/>
      <sz val="16"/>
      <name val="Arial"/>
      <family val="2"/>
    </font>
    <font>
      <b/>
      <sz val="10"/>
      <color indexed="10"/>
      <name val="Arial"/>
      <family val="2"/>
    </font>
    <font>
      <b/>
      <sz val="10"/>
      <color indexed="40"/>
      <name val="Arial"/>
      <family val="2"/>
    </font>
    <font>
      <b/>
      <i/>
      <sz val="10"/>
      <name val="Arial"/>
      <family val="2"/>
    </font>
    <font>
      <sz val="11"/>
      <color theme="1"/>
      <name val="Calibri"/>
      <family val="2"/>
      <scheme val="minor"/>
    </font>
    <font>
      <b/>
      <i/>
      <sz val="10"/>
      <color rgb="FFFF0000"/>
      <name val="Arial"/>
      <family val="2"/>
    </font>
  </fonts>
  <fills count="16">
    <fill>
      <patternFill patternType="none"/>
    </fill>
    <fill>
      <patternFill patternType="gray125"/>
    </fill>
    <fill>
      <patternFill patternType="solid">
        <fgColor indexed="42"/>
        <bgColor indexed="64"/>
      </patternFill>
    </fill>
    <fill>
      <patternFill patternType="solid">
        <fgColor indexed="43"/>
        <bgColor indexed="64"/>
      </patternFill>
    </fill>
    <fill>
      <patternFill patternType="solid">
        <fgColor indexed="41"/>
        <bgColor indexed="64"/>
      </patternFill>
    </fill>
    <fill>
      <patternFill patternType="solid">
        <fgColor indexed="47"/>
        <bgColor indexed="64"/>
      </patternFill>
    </fill>
    <fill>
      <patternFill patternType="solid">
        <fgColor indexed="45"/>
        <bgColor indexed="64"/>
      </patternFill>
    </fill>
    <fill>
      <patternFill patternType="solid">
        <fgColor indexed="46"/>
        <bgColor indexed="64"/>
      </patternFill>
    </fill>
    <fill>
      <patternFill patternType="solid">
        <fgColor indexed="44"/>
        <bgColor indexed="64"/>
      </patternFill>
    </fill>
    <fill>
      <patternFill patternType="solid">
        <fgColor indexed="13"/>
        <bgColor indexed="64"/>
      </patternFill>
    </fill>
    <fill>
      <patternFill patternType="solid">
        <fgColor indexed="51"/>
        <bgColor indexed="64"/>
      </patternFill>
    </fill>
    <fill>
      <patternFill patternType="solid">
        <fgColor indexed="50"/>
        <bgColor indexed="64"/>
      </patternFill>
    </fill>
    <fill>
      <patternFill patternType="solid">
        <fgColor indexed="49"/>
        <bgColor indexed="64"/>
      </patternFill>
    </fill>
    <fill>
      <patternFill patternType="solid">
        <fgColor indexed="42"/>
        <bgColor indexed="27"/>
      </patternFill>
    </fill>
    <fill>
      <patternFill patternType="solid">
        <fgColor indexed="9"/>
        <bgColor indexed="64"/>
      </patternFill>
    </fill>
    <fill>
      <patternFill patternType="solid">
        <fgColor indexed="52"/>
        <bgColor indexed="64"/>
      </patternFill>
    </fill>
  </fills>
  <borders count="17">
    <border>
      <left/>
      <right/>
      <top/>
      <bottom/>
      <diagonal/>
    </border>
    <border>
      <left/>
      <right/>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diagonal/>
    </border>
    <border>
      <left/>
      <right/>
      <top style="medium">
        <color indexed="64"/>
      </top>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s>
  <cellStyleXfs count="10">
    <xf numFmtId="0" fontId="0" fillId="0" borderId="0"/>
    <xf numFmtId="0" fontId="14" fillId="0" borderId="0" applyNumberFormat="0" applyFill="0" applyBorder="0" applyAlignment="0" applyProtection="0">
      <alignment vertical="top"/>
      <protection locked="0"/>
    </xf>
    <xf numFmtId="0" fontId="41"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1" fillId="0" borderId="0"/>
    <xf numFmtId="0" fontId="40" fillId="0" borderId="0"/>
    <xf numFmtId="0" fontId="11" fillId="0" borderId="0"/>
    <xf numFmtId="0" fontId="11" fillId="0" borderId="0"/>
    <xf numFmtId="0" fontId="47" fillId="0" borderId="0"/>
    <xf numFmtId="0" fontId="1" fillId="0" borderId="0"/>
  </cellStyleXfs>
  <cellXfs count="287">
    <xf numFmtId="0" fontId="0" fillId="0" borderId="0" xfId="0"/>
    <xf numFmtId="0" fontId="4" fillId="0" borderId="0" xfId="0" applyFont="1" applyAlignment="1">
      <alignment horizontal="justify"/>
    </xf>
    <xf numFmtId="0" fontId="0" fillId="0" borderId="0" xfId="0" applyAlignment="1">
      <alignment horizontal="left" vertical="top" wrapText="1"/>
    </xf>
    <xf numFmtId="0" fontId="0" fillId="0" borderId="0" xfId="0" applyProtection="1">
      <protection locked="0"/>
    </xf>
    <xf numFmtId="0" fontId="4" fillId="0" borderId="1" xfId="0" applyFont="1" applyBorder="1" applyAlignment="1" applyProtection="1">
      <alignment vertical="top" wrapText="1"/>
      <protection locked="0"/>
    </xf>
    <xf numFmtId="0" fontId="0" fillId="0" borderId="0" xfId="0" applyAlignment="1" applyProtection="1">
      <alignment horizontal="right"/>
      <protection locked="0"/>
    </xf>
    <xf numFmtId="0" fontId="4" fillId="0" borderId="2" xfId="0" applyFont="1" applyBorder="1" applyAlignment="1" applyProtection="1">
      <alignment vertical="top" wrapText="1"/>
      <protection locked="0"/>
    </xf>
    <xf numFmtId="0" fontId="0" fillId="0" borderId="0" xfId="0" applyAlignment="1">
      <alignment horizontal="center"/>
    </xf>
    <xf numFmtId="0" fontId="4" fillId="0" borderId="0" xfId="0" applyFont="1" applyBorder="1" applyAlignment="1" applyProtection="1">
      <alignment vertical="top" wrapText="1"/>
      <protection locked="0"/>
    </xf>
    <xf numFmtId="0" fontId="0" fillId="0" borderId="0" xfId="0" applyProtection="1"/>
    <xf numFmtId="0" fontId="0" fillId="0" borderId="0" xfId="0" applyAlignment="1" applyProtection="1">
      <alignment horizontal="center"/>
      <protection locked="0"/>
    </xf>
    <xf numFmtId="0" fontId="0" fillId="2" borderId="3" xfId="0" applyFill="1" applyBorder="1" applyAlignment="1">
      <alignment horizontal="left" vertical="top"/>
    </xf>
    <xf numFmtId="0" fontId="0" fillId="2" borderId="3" xfId="0" applyFill="1" applyBorder="1" applyAlignment="1">
      <alignment horizontal="left" vertical="top" wrapText="1"/>
    </xf>
    <xf numFmtId="0" fontId="0" fillId="0" borderId="3" xfId="0" applyBorder="1"/>
    <xf numFmtId="0" fontId="0" fillId="2" borderId="3" xfId="0" applyFill="1" applyBorder="1" applyAlignment="1">
      <alignment wrapText="1"/>
    </xf>
    <xf numFmtId="0" fontId="9" fillId="2" borderId="3" xfId="0" applyFont="1" applyFill="1" applyBorder="1" applyAlignment="1">
      <alignment vertical="top" wrapText="1"/>
    </xf>
    <xf numFmtId="0" fontId="0" fillId="0" borderId="3" xfId="0" applyBorder="1" applyAlignment="1">
      <alignment vertical="top"/>
    </xf>
    <xf numFmtId="0" fontId="0" fillId="0" borderId="3" xfId="0" applyBorder="1" applyAlignment="1">
      <alignment horizontal="left" vertical="top"/>
    </xf>
    <xf numFmtId="0" fontId="0" fillId="0" borderId="3" xfId="0" applyBorder="1" applyAlignment="1">
      <alignment horizontal="left"/>
    </xf>
    <xf numFmtId="0" fontId="0" fillId="0" borderId="0" xfId="0" applyFill="1"/>
    <xf numFmtId="0" fontId="19" fillId="0" borderId="3" xfId="0" applyFont="1" applyBorder="1"/>
    <xf numFmtId="164" fontId="4" fillId="3" borderId="3" xfId="0" applyNumberFormat="1" applyFont="1" applyFill="1" applyBorder="1" applyAlignment="1">
      <alignment horizontal="center"/>
    </xf>
    <xf numFmtId="0" fontId="4" fillId="0" borderId="4" xfId="0" applyFont="1" applyBorder="1" applyAlignment="1" applyProtection="1">
      <alignment horizontal="center" vertical="top" wrapText="1"/>
    </xf>
    <xf numFmtId="0" fontId="15" fillId="0" borderId="0" xfId="0" applyFont="1" applyFill="1" applyAlignment="1" applyProtection="1">
      <alignment horizontal="center"/>
    </xf>
    <xf numFmtId="0" fontId="16" fillId="0" borderId="0" xfId="0" applyFont="1" applyFill="1" applyBorder="1" applyAlignment="1" applyProtection="1">
      <alignment horizontal="center" vertical="center"/>
    </xf>
    <xf numFmtId="0" fontId="13" fillId="0" borderId="0" xfId="0" applyFont="1" applyFill="1" applyBorder="1" applyAlignment="1" applyProtection="1">
      <alignment horizontal="center" vertical="top" wrapText="1"/>
      <protection locked="0"/>
    </xf>
    <xf numFmtId="0" fontId="10" fillId="0" borderId="0" xfId="0" applyFont="1" applyFill="1" applyBorder="1" applyAlignment="1" applyProtection="1">
      <alignment horizontal="center" vertical="top" wrapText="1"/>
    </xf>
    <xf numFmtId="0" fontId="4" fillId="0" borderId="0" xfId="0" applyFont="1" applyFill="1" applyBorder="1" applyAlignment="1" applyProtection="1">
      <alignment horizontal="right" vertical="top" wrapText="1"/>
      <protection locked="0"/>
    </xf>
    <xf numFmtId="0" fontId="4" fillId="0" borderId="0" xfId="0" applyFont="1" applyFill="1" applyBorder="1" applyAlignment="1" applyProtection="1">
      <alignment horizontal="center" vertical="top" wrapText="1"/>
    </xf>
    <xf numFmtId="0" fontId="5" fillId="0" borderId="0" xfId="0" applyFont="1" applyFill="1" applyBorder="1" applyAlignment="1" applyProtection="1">
      <alignment horizontal="right" vertical="top"/>
      <protection locked="0"/>
    </xf>
    <xf numFmtId="0" fontId="5" fillId="0" borderId="0" xfId="0" applyFont="1" applyFill="1" applyBorder="1" applyAlignment="1" applyProtection="1">
      <alignment horizontal="right" vertical="top" wrapText="1"/>
      <protection locked="0"/>
    </xf>
    <xf numFmtId="0" fontId="5" fillId="0" borderId="0" xfId="0" applyFont="1" applyFill="1" applyBorder="1" applyAlignment="1" applyProtection="1">
      <alignment horizontal="right" vertical="top" wrapText="1"/>
    </xf>
    <xf numFmtId="0" fontId="0" fillId="0" borderId="0" xfId="0" applyFill="1" applyAlignment="1" applyProtection="1">
      <alignment horizontal="right"/>
      <protection locked="0"/>
    </xf>
    <xf numFmtId="0" fontId="4" fillId="0" borderId="0" xfId="0" applyFont="1" applyBorder="1" applyAlignment="1" applyProtection="1">
      <alignment horizontal="center" vertical="top" wrapText="1"/>
      <protection locked="0"/>
    </xf>
    <xf numFmtId="1" fontId="0" fillId="0" borderId="0" xfId="0" applyNumberFormat="1" applyAlignment="1" applyProtection="1">
      <alignment horizontal="center"/>
      <protection hidden="1"/>
    </xf>
    <xf numFmtId="1" fontId="2" fillId="0" borderId="0" xfId="0" applyNumberFormat="1" applyFont="1" applyAlignment="1" applyProtection="1">
      <alignment horizontal="center"/>
      <protection hidden="1"/>
    </xf>
    <xf numFmtId="0" fontId="0" fillId="0" borderId="0" xfId="0" applyAlignment="1" applyProtection="1">
      <alignment horizontal="center"/>
      <protection hidden="1"/>
    </xf>
    <xf numFmtId="0" fontId="0" fillId="0" borderId="0" xfId="0" applyProtection="1">
      <protection hidden="1"/>
    </xf>
    <xf numFmtId="1" fontId="3" fillId="0" borderId="0" xfId="0" applyNumberFormat="1" applyFont="1" applyAlignment="1" applyProtection="1">
      <alignment horizontal="center"/>
      <protection hidden="1"/>
    </xf>
    <xf numFmtId="1" fontId="11" fillId="0" borderId="0" xfId="0" applyNumberFormat="1" applyFont="1" applyAlignment="1" applyProtection="1">
      <alignment horizontal="center"/>
      <protection hidden="1"/>
    </xf>
    <xf numFmtId="0" fontId="4" fillId="0" borderId="2" xfId="0" applyFont="1" applyBorder="1" applyAlignment="1" applyProtection="1">
      <alignment horizontal="center" vertical="top" wrapText="1"/>
      <protection locked="0"/>
    </xf>
    <xf numFmtId="0" fontId="4" fillId="0" borderId="1" xfId="0" applyFont="1" applyBorder="1" applyAlignment="1" applyProtection="1">
      <alignment horizontal="center" vertical="top" wrapText="1"/>
      <protection locked="0"/>
    </xf>
    <xf numFmtId="0" fontId="4" fillId="0" borderId="5" xfId="0" applyFont="1" applyBorder="1" applyAlignment="1" applyProtection="1">
      <alignment horizontal="center" vertical="top" wrapText="1"/>
    </xf>
    <xf numFmtId="0" fontId="4" fillId="0" borderId="6" xfId="0" applyFont="1" applyBorder="1" applyAlignment="1" applyProtection="1">
      <alignment horizontal="center" vertical="top" wrapText="1"/>
    </xf>
    <xf numFmtId="0" fontId="0" fillId="0" borderId="0" xfId="0" applyAlignment="1" applyProtection="1">
      <alignment horizontal="center"/>
    </xf>
    <xf numFmtId="0" fontId="3" fillId="3" borderId="0" xfId="0" applyFont="1" applyFill="1" applyAlignment="1" applyProtection="1">
      <alignment horizontal="center"/>
    </xf>
    <xf numFmtId="0" fontId="3" fillId="4" borderId="0" xfId="0" applyFont="1" applyFill="1" applyAlignment="1" applyProtection="1">
      <alignment horizontal="left"/>
    </xf>
    <xf numFmtId="0" fontId="3" fillId="5" borderId="0" xfId="0" applyFont="1" applyFill="1" applyAlignment="1" applyProtection="1">
      <alignment horizontal="center"/>
    </xf>
    <xf numFmtId="0" fontId="3" fillId="6" borderId="0" xfId="0" applyFont="1" applyFill="1" applyAlignment="1" applyProtection="1">
      <alignment horizontal="center"/>
    </xf>
    <xf numFmtId="0" fontId="0" fillId="3" borderId="0" xfId="0" applyFill="1" applyAlignment="1" applyProtection="1">
      <alignment horizontal="center"/>
    </xf>
    <xf numFmtId="0" fontId="0" fillId="5" borderId="0" xfId="0" applyFill="1" applyAlignment="1" applyProtection="1">
      <alignment horizontal="center"/>
    </xf>
    <xf numFmtId="0" fontId="0" fillId="6" borderId="0" xfId="0" applyFill="1" applyAlignment="1" applyProtection="1">
      <alignment horizontal="center"/>
    </xf>
    <xf numFmtId="0" fontId="3" fillId="7" borderId="0" xfId="0" applyFont="1" applyFill="1" applyAlignment="1" applyProtection="1">
      <alignment horizontal="center"/>
    </xf>
    <xf numFmtId="0" fontId="3" fillId="8" borderId="0" xfId="0" applyFont="1" applyFill="1" applyAlignment="1" applyProtection="1">
      <alignment horizontal="center"/>
    </xf>
    <xf numFmtId="0" fontId="0" fillId="7" borderId="0" xfId="0" applyFill="1" applyAlignment="1" applyProtection="1">
      <alignment horizontal="center"/>
    </xf>
    <xf numFmtId="0" fontId="8" fillId="0" borderId="0" xfId="0" applyFont="1" applyFill="1" applyBorder="1" applyAlignment="1" applyProtection="1">
      <alignment horizontal="center" wrapText="1"/>
    </xf>
    <xf numFmtId="0" fontId="3" fillId="0" borderId="0" xfId="0" applyFont="1" applyAlignment="1">
      <alignment horizontal="left" vertical="top" wrapText="1"/>
    </xf>
    <xf numFmtId="0" fontId="3" fillId="0" borderId="0" xfId="0" applyFont="1"/>
    <xf numFmtId="0" fontId="4" fillId="0" borderId="7" xfId="0" applyFont="1" applyBorder="1" applyAlignment="1">
      <alignment horizontal="left" vertical="top" wrapText="1"/>
    </xf>
    <xf numFmtId="0" fontId="4" fillId="0" borderId="8" xfId="0" applyFont="1" applyBorder="1" applyAlignment="1">
      <alignment horizontal="left" vertical="top" wrapText="1"/>
    </xf>
    <xf numFmtId="0" fontId="4" fillId="0" borderId="0" xfId="0" applyFont="1" applyAlignment="1">
      <alignment horizontal="left" wrapText="1"/>
    </xf>
    <xf numFmtId="0" fontId="6" fillId="0" borderId="0" xfId="0" applyFont="1" applyAlignment="1">
      <alignment horizontal="justify" wrapText="1"/>
    </xf>
    <xf numFmtId="0" fontId="4" fillId="0" borderId="0" xfId="0" applyFont="1" applyBorder="1" applyAlignment="1">
      <alignment horizontal="left" vertical="top" wrapText="1"/>
    </xf>
    <xf numFmtId="0" fontId="13" fillId="0" borderId="0" xfId="0" applyFont="1" applyBorder="1" applyAlignment="1">
      <alignment vertical="top" wrapText="1"/>
    </xf>
    <xf numFmtId="0" fontId="21" fillId="0" borderId="0" xfId="0" applyFont="1" applyBorder="1" applyAlignment="1">
      <alignment vertical="top" wrapText="1"/>
    </xf>
    <xf numFmtId="0" fontId="13" fillId="0" borderId="0" xfId="0" applyFont="1" applyBorder="1" applyAlignment="1">
      <alignment horizontal="left" vertical="top" wrapText="1"/>
    </xf>
    <xf numFmtId="0" fontId="4" fillId="0" borderId="0" xfId="0" applyFont="1" applyFill="1" applyAlignment="1">
      <alignment horizontal="right"/>
    </xf>
    <xf numFmtId="0" fontId="4" fillId="0" borderId="0" xfId="0" applyFont="1" applyFill="1" applyBorder="1" applyAlignment="1" applyProtection="1">
      <alignment horizontal="center"/>
    </xf>
    <xf numFmtId="0" fontId="4" fillId="0" borderId="0" xfId="0" applyFont="1" applyFill="1" applyAlignment="1">
      <alignment horizontal="justify"/>
    </xf>
    <xf numFmtId="164" fontId="4" fillId="0" borderId="0" xfId="0" applyNumberFormat="1" applyFont="1" applyFill="1" applyBorder="1" applyAlignment="1">
      <alignment horizontal="center"/>
    </xf>
    <xf numFmtId="0" fontId="0" fillId="0" borderId="0" xfId="0" applyFill="1" applyAlignment="1">
      <alignment horizontal="left" vertical="top" wrapText="1"/>
    </xf>
    <xf numFmtId="0" fontId="0" fillId="0" borderId="0" xfId="0" applyAlignment="1"/>
    <xf numFmtId="0" fontId="20" fillId="0" borderId="0" xfId="0" applyFont="1" applyAlignment="1">
      <alignment horizontal="left" indent="1"/>
    </xf>
    <xf numFmtId="0" fontId="23" fillId="0" borderId="0" xfId="0" applyFont="1" applyAlignment="1">
      <alignment horizontal="left" indent="1"/>
    </xf>
    <xf numFmtId="0" fontId="22" fillId="0" borderId="0" xfId="0" applyFont="1" applyAlignment="1">
      <alignment horizontal="center"/>
    </xf>
    <xf numFmtId="0" fontId="26" fillId="0" borderId="0" xfId="0" applyFont="1"/>
    <xf numFmtId="0" fontId="20" fillId="0" borderId="0" xfId="0" applyFont="1" applyAlignment="1">
      <alignment horizontal="left" wrapText="1" indent="1"/>
    </xf>
    <xf numFmtId="1" fontId="4" fillId="0" borderId="0" xfId="0" applyNumberFormat="1" applyFont="1" applyBorder="1" applyAlignment="1" applyProtection="1">
      <alignment horizontal="right" vertical="top" wrapText="1"/>
      <protection locked="0"/>
    </xf>
    <xf numFmtId="0" fontId="29" fillId="0" borderId="9" xfId="0" applyFont="1" applyBorder="1" applyAlignment="1" applyProtection="1">
      <alignment vertical="top" wrapText="1"/>
      <protection locked="0"/>
    </xf>
    <xf numFmtId="0" fontId="29" fillId="0" borderId="10" xfId="0" applyFont="1" applyBorder="1" applyAlignment="1" applyProtection="1">
      <alignment vertical="top" wrapText="1"/>
      <protection locked="0"/>
    </xf>
    <xf numFmtId="14" fontId="29" fillId="0" borderId="10" xfId="0" applyNumberFormat="1" applyFont="1" applyBorder="1" applyAlignment="1" applyProtection="1">
      <alignment horizontal="center" vertical="top" wrapText="1"/>
      <protection locked="0"/>
    </xf>
    <xf numFmtId="0" fontId="29" fillId="0" borderId="10" xfId="0" applyFont="1" applyBorder="1" applyAlignment="1" applyProtection="1">
      <alignment horizontal="center" vertical="top" wrapText="1"/>
      <protection locked="0"/>
    </xf>
    <xf numFmtId="1" fontId="29" fillId="0" borderId="5" xfId="0" applyNumberFormat="1" applyFont="1" applyBorder="1" applyAlignment="1" applyProtection="1">
      <alignment horizontal="center" vertical="top"/>
      <protection locked="0"/>
    </xf>
    <xf numFmtId="0" fontId="29" fillId="0" borderId="4" xfId="0" applyFont="1" applyBorder="1" applyAlignment="1" applyProtection="1">
      <alignment horizontal="center" vertical="top"/>
    </xf>
    <xf numFmtId="0" fontId="29" fillId="0" borderId="4" xfId="0" applyFont="1" applyBorder="1" applyAlignment="1" applyProtection="1">
      <alignment horizontal="center" vertical="top"/>
      <protection locked="0"/>
    </xf>
    <xf numFmtId="0" fontId="29" fillId="0" borderId="11" xfId="0" applyFont="1" applyBorder="1" applyAlignment="1" applyProtection="1">
      <alignment vertical="top" wrapText="1"/>
      <protection locked="0"/>
    </xf>
    <xf numFmtId="0" fontId="29" fillId="0" borderId="12" xfId="0" applyFont="1" applyBorder="1" applyAlignment="1" applyProtection="1">
      <alignment vertical="top" wrapText="1"/>
      <protection locked="0"/>
    </xf>
    <xf numFmtId="0" fontId="29" fillId="0" borderId="11" xfId="0" applyFont="1" applyBorder="1" applyAlignment="1" applyProtection="1">
      <alignment horizontal="center" vertical="top"/>
      <protection locked="0"/>
    </xf>
    <xf numFmtId="0" fontId="29" fillId="0" borderId="11" xfId="0" applyFont="1" applyBorder="1" applyAlignment="1" applyProtection="1">
      <alignment horizontal="center" vertical="top" wrapText="1"/>
      <protection locked="0"/>
    </xf>
    <xf numFmtId="0" fontId="29" fillId="0" borderId="13" xfId="0" applyFont="1" applyBorder="1" applyAlignment="1" applyProtection="1">
      <alignment vertical="top" wrapText="1"/>
      <protection locked="0"/>
    </xf>
    <xf numFmtId="0" fontId="29" fillId="0" borderId="2" xfId="0" applyFont="1" applyBorder="1" applyAlignment="1" applyProtection="1">
      <alignment vertical="top" wrapText="1"/>
      <protection locked="0"/>
    </xf>
    <xf numFmtId="0" fontId="20" fillId="0" borderId="0" xfId="0" applyFont="1" applyAlignment="1">
      <alignment horizontal="left" vertical="top" wrapText="1" indent="1"/>
    </xf>
    <xf numFmtId="49" fontId="0" fillId="2" borderId="3" xfId="0" applyNumberFormat="1" applyFill="1" applyBorder="1" applyAlignment="1">
      <alignment horizontal="left" vertical="top"/>
    </xf>
    <xf numFmtId="0" fontId="0" fillId="9" borderId="0" xfId="0" applyFill="1" applyAlignment="1" applyProtection="1">
      <alignment horizontal="center"/>
    </xf>
    <xf numFmtId="0" fontId="0" fillId="9" borderId="0" xfId="0" applyFill="1" applyBorder="1" applyAlignment="1" applyProtection="1">
      <alignment horizontal="center"/>
    </xf>
    <xf numFmtId="0" fontId="20" fillId="9" borderId="0" xfId="0" applyFont="1" applyFill="1" applyBorder="1" applyAlignment="1" applyProtection="1">
      <alignment horizontal="center" vertical="top"/>
    </xf>
    <xf numFmtId="0" fontId="0" fillId="9" borderId="0" xfId="0" applyFill="1" applyBorder="1" applyAlignment="1" applyProtection="1">
      <alignment horizontal="center" vertical="top"/>
    </xf>
    <xf numFmtId="0" fontId="12" fillId="9" borderId="0" xfId="0" applyFont="1" applyFill="1" applyBorder="1" applyAlignment="1" applyProtection="1">
      <alignment horizontal="center" vertical="top"/>
    </xf>
    <xf numFmtId="1" fontId="3" fillId="0" borderId="0" xfId="0" applyNumberFormat="1" applyFont="1" applyFill="1" applyAlignment="1" applyProtection="1">
      <alignment horizontal="center"/>
      <protection hidden="1"/>
    </xf>
    <xf numFmtId="0" fontId="3" fillId="0" borderId="0" xfId="0" applyFont="1" applyFill="1" applyAlignment="1" applyProtection="1">
      <alignment horizontal="center"/>
      <protection hidden="1"/>
    </xf>
    <xf numFmtId="0" fontId="3" fillId="0" borderId="0" xfId="0" applyFont="1" applyFill="1" applyProtection="1">
      <protection hidden="1"/>
    </xf>
    <xf numFmtId="1" fontId="0" fillId="0" borderId="0" xfId="0" applyNumberFormat="1" applyFill="1" applyAlignment="1" applyProtection="1">
      <alignment horizontal="center"/>
      <protection hidden="1"/>
    </xf>
    <xf numFmtId="0" fontId="0" fillId="0" borderId="0" xfId="0" applyFill="1" applyAlignment="1" applyProtection="1">
      <alignment horizontal="center"/>
      <protection hidden="1"/>
    </xf>
    <xf numFmtId="0" fontId="0" fillId="0" borderId="0" xfId="0" applyFill="1" applyAlignment="1" applyProtection="1">
      <alignment horizontal="right"/>
      <protection hidden="1"/>
    </xf>
    <xf numFmtId="1" fontId="2" fillId="0" borderId="0" xfId="0" applyNumberFormat="1" applyFont="1" applyFill="1" applyAlignment="1" applyProtection="1">
      <alignment horizontal="center"/>
      <protection hidden="1"/>
    </xf>
    <xf numFmtId="0" fontId="2" fillId="0" borderId="0" xfId="0" applyFont="1" applyFill="1" applyAlignment="1" applyProtection="1">
      <alignment horizontal="center"/>
      <protection hidden="1"/>
    </xf>
    <xf numFmtId="0" fontId="2" fillId="0" borderId="0" xfId="0" applyFont="1" applyFill="1" applyAlignment="1" applyProtection="1">
      <alignment horizontal="right"/>
      <protection hidden="1"/>
    </xf>
    <xf numFmtId="1" fontId="11" fillId="0" borderId="0" xfId="0" applyNumberFormat="1" applyFont="1" applyFill="1" applyAlignment="1" applyProtection="1">
      <alignment horizontal="center"/>
      <protection hidden="1"/>
    </xf>
    <xf numFmtId="0" fontId="0" fillId="0" borderId="0" xfId="0" applyAlignment="1">
      <alignment vertical="top"/>
    </xf>
    <xf numFmtId="0" fontId="20" fillId="0" borderId="0" xfId="0" applyFont="1" applyAlignment="1"/>
    <xf numFmtId="0" fontId="0" fillId="0" borderId="0" xfId="0" applyAlignment="1">
      <alignment horizontal="left" wrapText="1" indent="1"/>
    </xf>
    <xf numFmtId="0" fontId="31" fillId="0" borderId="0" xfId="0" applyFont="1" applyAlignment="1" applyProtection="1">
      <alignment horizontal="center"/>
    </xf>
    <xf numFmtId="1" fontId="0" fillId="0" borderId="0" xfId="0" applyNumberFormat="1" applyFill="1" applyBorder="1" applyAlignment="1" applyProtection="1">
      <alignment horizontal="center"/>
      <protection hidden="1"/>
    </xf>
    <xf numFmtId="0" fontId="0" fillId="0" borderId="0" xfId="0" applyAlignment="1">
      <alignment horizontal="center" wrapText="1"/>
    </xf>
    <xf numFmtId="0" fontId="0" fillId="10" borderId="0" xfId="0" applyFill="1" applyAlignment="1" applyProtection="1">
      <alignment horizontal="center"/>
    </xf>
    <xf numFmtId="0" fontId="0" fillId="10" borderId="0" xfId="0" applyFill="1" applyBorder="1" applyAlignment="1" applyProtection="1">
      <alignment horizontal="center"/>
    </xf>
    <xf numFmtId="0" fontId="0" fillId="10" borderId="0" xfId="0" applyFill="1" applyBorder="1" applyAlignment="1" applyProtection="1">
      <alignment horizontal="center" vertical="top"/>
    </xf>
    <xf numFmtId="0" fontId="0" fillId="10" borderId="0" xfId="0" applyFill="1" applyAlignment="1">
      <alignment horizontal="center"/>
    </xf>
    <xf numFmtId="0" fontId="0" fillId="9" borderId="0" xfId="0" applyFill="1" applyAlignment="1">
      <alignment horizontal="center"/>
    </xf>
    <xf numFmtId="0" fontId="3" fillId="11" borderId="0" xfId="0" applyFont="1" applyFill="1" applyAlignment="1">
      <alignment horizontal="center"/>
    </xf>
    <xf numFmtId="0" fontId="4" fillId="0" borderId="8" xfId="0" applyFont="1" applyBorder="1" applyAlignment="1" applyProtection="1">
      <alignment horizontal="center" vertical="top" wrapText="1"/>
      <protection locked="0"/>
    </xf>
    <xf numFmtId="0" fontId="4" fillId="0" borderId="5" xfId="0" applyFont="1" applyBorder="1" applyAlignment="1" applyProtection="1">
      <alignment horizontal="center" vertical="top" wrapText="1"/>
      <protection locked="0"/>
    </xf>
    <xf numFmtId="0" fontId="4" fillId="5" borderId="9" xfId="0" applyFont="1" applyFill="1" applyBorder="1" applyAlignment="1" applyProtection="1">
      <alignment horizontal="right" vertical="top" wrapText="1"/>
    </xf>
    <xf numFmtId="0" fontId="34" fillId="0" borderId="0" xfId="0" applyFont="1"/>
    <xf numFmtId="0" fontId="35" fillId="0" borderId="0" xfId="0" applyFont="1" applyBorder="1" applyAlignment="1" applyProtection="1">
      <alignment vertical="center"/>
    </xf>
    <xf numFmtId="0" fontId="21" fillId="0" borderId="14" xfId="0" applyFont="1" applyBorder="1" applyAlignment="1">
      <alignment vertical="top" wrapText="1"/>
    </xf>
    <xf numFmtId="0" fontId="21" fillId="0" borderId="1" xfId="0" applyFont="1" applyBorder="1" applyAlignment="1">
      <alignment vertical="top" wrapText="1"/>
    </xf>
    <xf numFmtId="1" fontId="4" fillId="0" borderId="0" xfId="0" applyNumberFormat="1" applyFont="1" applyFill="1" applyBorder="1" applyAlignment="1" applyProtection="1">
      <alignment horizontal="center"/>
    </xf>
    <xf numFmtId="164" fontId="4" fillId="0" borderId="0" xfId="0" applyNumberFormat="1" applyFont="1" applyFill="1" applyBorder="1" applyAlignment="1" applyProtection="1">
      <alignment horizontal="center"/>
    </xf>
    <xf numFmtId="0" fontId="33" fillId="12" borderId="5" xfId="0" applyFont="1" applyFill="1" applyBorder="1" applyAlignment="1" applyProtection="1">
      <alignment horizontal="center" vertical="top" wrapText="1"/>
      <protection locked="0"/>
    </xf>
    <xf numFmtId="0" fontId="33" fillId="12" borderId="4" xfId="0" applyFont="1" applyFill="1" applyBorder="1" applyAlignment="1" applyProtection="1">
      <alignment horizontal="center" vertical="top" wrapText="1"/>
      <protection locked="0"/>
    </xf>
    <xf numFmtId="0" fontId="33" fillId="12" borderId="2" xfId="0" applyFont="1" applyFill="1" applyBorder="1" applyAlignment="1" applyProtection="1">
      <alignment vertical="top" wrapText="1"/>
    </xf>
    <xf numFmtId="0" fontId="33" fillId="12" borderId="11" xfId="0" applyFont="1" applyFill="1" applyBorder="1" applyAlignment="1" applyProtection="1">
      <alignment vertical="top" wrapText="1"/>
    </xf>
    <xf numFmtId="0" fontId="33" fillId="12" borderId="9" xfId="0" applyFont="1" applyFill="1" applyBorder="1" applyAlignment="1" applyProtection="1">
      <alignment horizontal="center" vertical="top" wrapText="1"/>
    </xf>
    <xf numFmtId="0" fontId="33" fillId="12" borderId="4" xfId="0" applyFont="1" applyFill="1" applyBorder="1" applyAlignment="1" applyProtection="1">
      <alignment horizontal="center" vertical="top" wrapText="1"/>
    </xf>
    <xf numFmtId="0" fontId="33" fillId="12" borderId="12" xfId="0" applyFont="1" applyFill="1" applyBorder="1" applyAlignment="1" applyProtection="1">
      <alignment horizontal="center" vertical="top" wrapText="1"/>
    </xf>
    <xf numFmtId="0" fontId="38" fillId="0" borderId="0" xfId="0" applyFont="1" applyAlignment="1" applyProtection="1">
      <alignment horizontal="center" vertical="center"/>
    </xf>
    <xf numFmtId="0" fontId="11" fillId="0" borderId="0" xfId="0" applyFont="1" applyAlignment="1">
      <alignment horizontal="left" indent="1"/>
    </xf>
    <xf numFmtId="0" fontId="11" fillId="4" borderId="0" xfId="0" applyFont="1" applyFill="1" applyAlignment="1" applyProtection="1">
      <alignment horizontal="center"/>
    </xf>
    <xf numFmtId="0" fontId="11" fillId="0" borderId="0" xfId="0" applyFont="1" applyAlignment="1">
      <alignment horizontal="left" wrapText="1" indent="1"/>
    </xf>
    <xf numFmtId="0" fontId="32" fillId="0" borderId="0" xfId="0" applyFont="1" applyAlignment="1" applyProtection="1">
      <alignment horizontal="center"/>
      <protection hidden="1"/>
    </xf>
    <xf numFmtId="1" fontId="16" fillId="0" borderId="1" xfId="0" applyNumberFormat="1" applyFont="1" applyBorder="1" applyAlignment="1" applyProtection="1">
      <alignment horizontal="left" vertical="center"/>
    </xf>
    <xf numFmtId="0" fontId="4" fillId="0" borderId="4" xfId="0" applyFont="1" applyBorder="1" applyAlignment="1" applyProtection="1">
      <alignment horizontal="center" vertical="top" wrapText="1"/>
      <protection locked="0"/>
    </xf>
    <xf numFmtId="0" fontId="11" fillId="0" borderId="0" xfId="0" applyFont="1" applyProtection="1">
      <protection locked="0"/>
    </xf>
    <xf numFmtId="0" fontId="0" fillId="0" borderId="3" xfId="0" applyBorder="1" applyAlignment="1">
      <alignment horizontal="left" wrapText="1"/>
    </xf>
    <xf numFmtId="0" fontId="6" fillId="0" borderId="0" xfId="0" applyFont="1" applyBorder="1" applyAlignment="1">
      <alignment horizontal="left" vertical="top" wrapText="1"/>
    </xf>
    <xf numFmtId="1" fontId="4" fillId="3" borderId="15" xfId="0" applyNumberFormat="1" applyFont="1" applyFill="1" applyBorder="1" applyAlignment="1" applyProtection="1">
      <alignment horizontal="center"/>
      <protection locked="0"/>
    </xf>
    <xf numFmtId="0" fontId="11" fillId="8" borderId="0" xfId="0" applyFont="1" applyFill="1" applyAlignment="1" applyProtection="1">
      <alignment horizontal="center"/>
    </xf>
    <xf numFmtId="0" fontId="11" fillId="10" borderId="0" xfId="0" applyFont="1" applyFill="1" applyBorder="1" applyAlignment="1" applyProtection="1">
      <alignment horizontal="center" vertical="top"/>
    </xf>
    <xf numFmtId="0" fontId="11" fillId="9" borderId="0" xfId="0" applyFont="1" applyFill="1" applyBorder="1" applyAlignment="1" applyProtection="1">
      <alignment horizontal="center" vertical="top"/>
    </xf>
    <xf numFmtId="0" fontId="11" fillId="11" borderId="0" xfId="0" applyFont="1" applyFill="1" applyAlignment="1">
      <alignment horizontal="center"/>
    </xf>
    <xf numFmtId="0" fontId="11" fillId="9" borderId="0" xfId="0" applyFont="1" applyFill="1" applyAlignment="1" applyProtection="1">
      <alignment horizontal="center"/>
    </xf>
    <xf numFmtId="0" fontId="3" fillId="0" borderId="0" xfId="0" applyFont="1" applyBorder="1" applyAlignment="1" applyProtection="1">
      <alignment horizontal="left"/>
    </xf>
    <xf numFmtId="0" fontId="46" fillId="0" borderId="0" xfId="0" applyFont="1" applyBorder="1" applyAlignment="1" applyProtection="1">
      <alignment horizontal="left"/>
    </xf>
    <xf numFmtId="0" fontId="11" fillId="0" borderId="0" xfId="0" applyFont="1" applyAlignment="1">
      <alignment wrapText="1"/>
    </xf>
    <xf numFmtId="0" fontId="0" fillId="2" borderId="3" xfId="0" applyFill="1" applyBorder="1" applyAlignment="1" applyProtection="1">
      <alignment horizontal="left" vertical="top"/>
      <protection locked="0"/>
    </xf>
    <xf numFmtId="0" fontId="0" fillId="2" borderId="3" xfId="0" applyFill="1" applyBorder="1" applyAlignment="1">
      <alignment vertical="top"/>
    </xf>
    <xf numFmtId="0" fontId="18" fillId="2" borderId="3" xfId="0" applyFont="1" applyFill="1" applyBorder="1"/>
    <xf numFmtId="0" fontId="18" fillId="2" borderId="3" xfId="0" applyFont="1" applyFill="1" applyBorder="1" applyAlignment="1">
      <alignment horizontal="left" vertical="top"/>
    </xf>
    <xf numFmtId="0" fontId="0" fillId="2" borderId="3" xfId="0" applyFill="1" applyBorder="1" applyAlignment="1" applyProtection="1">
      <alignment wrapText="1"/>
      <protection locked="0"/>
    </xf>
    <xf numFmtId="0" fontId="0" fillId="13" borderId="16" xfId="0" applyFont="1" applyFill="1" applyBorder="1" applyAlignment="1">
      <alignment wrapText="1"/>
    </xf>
    <xf numFmtId="0" fontId="0" fillId="13" borderId="16" xfId="0" applyFont="1" applyFill="1" applyBorder="1" applyAlignment="1">
      <alignment horizontal="left" vertical="top"/>
    </xf>
    <xf numFmtId="0" fontId="9" fillId="13" borderId="16" xfId="0" applyFont="1" applyFill="1" applyBorder="1" applyAlignment="1">
      <alignment vertical="top" wrapText="1"/>
    </xf>
    <xf numFmtId="0" fontId="0" fillId="13" borderId="3" xfId="0" applyFill="1" applyBorder="1" applyAlignment="1" applyProtection="1">
      <alignment horizontal="left" vertical="top"/>
      <protection locked="0"/>
    </xf>
    <xf numFmtId="0" fontId="11" fillId="2" borderId="3" xfId="0" applyFont="1" applyFill="1" applyBorder="1" applyAlignment="1">
      <alignment vertical="top"/>
    </xf>
    <xf numFmtId="0" fontId="11" fillId="13" borderId="3" xfId="0" applyFont="1" applyFill="1" applyBorder="1" applyAlignment="1">
      <alignment wrapText="1"/>
    </xf>
    <xf numFmtId="0" fontId="11" fillId="13" borderId="3" xfId="0" applyFont="1" applyFill="1" applyBorder="1" applyAlignment="1">
      <alignment vertical="top"/>
    </xf>
    <xf numFmtId="49" fontId="11" fillId="13" borderId="3" xfId="0" applyNumberFormat="1" applyFont="1" applyFill="1" applyBorder="1" applyAlignment="1" applyProtection="1">
      <alignment horizontal="left" vertical="top"/>
      <protection locked="0"/>
    </xf>
    <xf numFmtId="0" fontId="11" fillId="2" borderId="3" xfId="0" applyFont="1" applyFill="1" applyBorder="1" applyAlignment="1">
      <alignment horizontal="left" vertical="top"/>
    </xf>
    <xf numFmtId="0" fontId="11" fillId="13" borderId="3" xfId="0" applyFont="1" applyFill="1" applyBorder="1" applyAlignment="1" applyProtection="1">
      <alignment horizontal="left" vertical="top"/>
      <protection locked="0"/>
    </xf>
    <xf numFmtId="0" fontId="18" fillId="2" borderId="3" xfId="0" applyFont="1" applyFill="1" applyBorder="1" applyAlignment="1">
      <alignment horizontal="left" vertical="top" wrapText="1"/>
    </xf>
    <xf numFmtId="0" fontId="17" fillId="2" borderId="3" xfId="0" applyFont="1" applyFill="1" applyBorder="1" applyAlignment="1">
      <alignment wrapText="1"/>
    </xf>
    <xf numFmtId="49" fontId="14" fillId="2" borderId="3" xfId="1" applyNumberFormat="1" applyFill="1" applyBorder="1" applyAlignment="1" applyProtection="1">
      <alignment horizontal="left" vertical="top" wrapText="1"/>
      <protection locked="0"/>
    </xf>
    <xf numFmtId="0" fontId="14" fillId="2" borderId="3" xfId="1" applyFill="1" applyBorder="1" applyAlignment="1" applyProtection="1">
      <alignment horizontal="left" vertical="top" wrapText="1"/>
    </xf>
    <xf numFmtId="0" fontId="11" fillId="2" borderId="3" xfId="4" applyFont="1" applyFill="1" applyBorder="1" applyAlignment="1">
      <alignment vertical="top"/>
    </xf>
    <xf numFmtId="0" fontId="11" fillId="13" borderId="3" xfId="4" applyFont="1" applyFill="1" applyBorder="1" applyAlignment="1">
      <alignment wrapText="1"/>
    </xf>
    <xf numFmtId="0" fontId="11" fillId="13" borderId="3" xfId="4" applyFont="1" applyFill="1" applyBorder="1" applyAlignment="1">
      <alignment vertical="top"/>
    </xf>
    <xf numFmtId="0" fontId="11" fillId="2" borderId="3" xfId="4" applyFont="1" applyFill="1" applyBorder="1" applyAlignment="1">
      <alignment horizontal="left" vertical="top"/>
    </xf>
    <xf numFmtId="0" fontId="11" fillId="13" borderId="3" xfId="4" applyFont="1" applyFill="1" applyBorder="1" applyAlignment="1" applyProtection="1">
      <alignment horizontal="left" vertical="top"/>
      <protection locked="0"/>
    </xf>
    <xf numFmtId="49" fontId="11" fillId="13" borderId="3" xfId="4" applyNumberFormat="1" applyFont="1" applyFill="1" applyBorder="1" applyAlignment="1" applyProtection="1">
      <alignment horizontal="left" vertical="top"/>
      <protection locked="0"/>
    </xf>
    <xf numFmtId="0" fontId="11" fillId="2" borderId="3" xfId="4" applyFont="1" applyFill="1" applyBorder="1" applyAlignment="1">
      <alignment wrapText="1"/>
    </xf>
    <xf numFmtId="0" fontId="11" fillId="2" borderId="3" xfId="4" applyFill="1" applyBorder="1" applyAlignment="1">
      <alignment horizontal="left" vertical="top"/>
    </xf>
    <xf numFmtId="0" fontId="11" fillId="2" borderId="3" xfId="4" applyFill="1" applyBorder="1" applyAlignment="1">
      <alignment vertical="top"/>
    </xf>
    <xf numFmtId="0" fontId="11" fillId="2" borderId="3" xfId="4" applyFill="1" applyBorder="1" applyAlignment="1">
      <alignment wrapText="1"/>
    </xf>
    <xf numFmtId="0" fontId="9" fillId="2" borderId="3" xfId="4" applyFont="1" applyFill="1" applyBorder="1" applyAlignment="1">
      <alignment vertical="top" wrapText="1"/>
    </xf>
    <xf numFmtId="49" fontId="11" fillId="13" borderId="3" xfId="4" applyNumberFormat="1" applyFont="1" applyFill="1" applyBorder="1" applyAlignment="1" applyProtection="1">
      <alignment horizontal="left" vertical="top" wrapText="1"/>
      <protection locked="0"/>
    </xf>
    <xf numFmtId="0" fontId="0" fillId="2" borderId="0" xfId="0" applyFill="1" applyBorder="1" applyAlignment="1">
      <alignment horizontal="left" vertical="top" wrapText="1"/>
    </xf>
    <xf numFmtId="0" fontId="11" fillId="13" borderId="3" xfId="0" applyFont="1" applyFill="1" applyBorder="1" applyAlignment="1" applyProtection="1">
      <alignment horizontal="left" vertical="top" wrapText="1"/>
      <protection locked="0"/>
    </xf>
    <xf numFmtId="0" fontId="14" fillId="2" borderId="3" xfId="1" applyFill="1" applyBorder="1" applyAlignment="1" applyProtection="1">
      <alignment vertical="top"/>
    </xf>
    <xf numFmtId="49" fontId="11" fillId="13" borderId="3" xfId="0" applyNumberFormat="1" applyFont="1" applyFill="1" applyBorder="1" applyAlignment="1" applyProtection="1">
      <alignment horizontal="left" vertical="top" wrapText="1"/>
      <protection locked="0"/>
    </xf>
    <xf numFmtId="0" fontId="14" fillId="2" borderId="3" xfId="1" applyFill="1" applyBorder="1" applyAlignment="1" applyProtection="1">
      <alignment horizontal="left" vertical="top" wrapText="1"/>
    </xf>
    <xf numFmtId="0" fontId="11" fillId="2" borderId="3" xfId="4" applyFont="1" applyFill="1" applyBorder="1" applyAlignment="1">
      <alignment horizontal="left" vertical="top"/>
    </xf>
    <xf numFmtId="0" fontId="11" fillId="2" borderId="3" xfId="4" applyFont="1" applyFill="1" applyBorder="1" applyAlignment="1">
      <alignment wrapText="1"/>
    </xf>
    <xf numFmtId="0" fontId="9" fillId="2" borderId="3" xfId="4" applyFont="1" applyFill="1" applyBorder="1" applyAlignment="1">
      <alignment vertical="top" wrapText="1"/>
    </xf>
    <xf numFmtId="0" fontId="3" fillId="0" borderId="0" xfId="0" applyFont="1" applyAlignment="1">
      <alignment horizontal="center" wrapText="1"/>
    </xf>
    <xf numFmtId="0" fontId="11" fillId="0" borderId="0" xfId="0" applyFont="1" applyAlignment="1">
      <alignment horizontal="center" wrapText="1"/>
    </xf>
    <xf numFmtId="0" fontId="46" fillId="0" borderId="0" xfId="0" applyFont="1" applyBorder="1" applyAlignment="1" applyProtection="1">
      <alignment horizontal="left" wrapText="1"/>
    </xf>
    <xf numFmtId="0" fontId="3" fillId="0" borderId="0" xfId="0" applyFont="1" applyBorder="1" applyAlignment="1" applyProtection="1">
      <alignment horizontal="left"/>
    </xf>
    <xf numFmtId="0" fontId="0" fillId="0" borderId="0" xfId="0" applyAlignment="1"/>
    <xf numFmtId="0" fontId="4" fillId="5" borderId="9" xfId="0" applyFont="1" applyFill="1" applyBorder="1" applyAlignment="1" applyProtection="1">
      <alignment horizontal="right" vertical="center" wrapText="1"/>
    </xf>
    <xf numFmtId="0" fontId="4" fillId="5" borderId="2" xfId="0" applyFont="1" applyFill="1" applyBorder="1" applyAlignment="1" applyProtection="1">
      <alignment horizontal="right" vertical="center" wrapText="1"/>
    </xf>
    <xf numFmtId="0" fontId="4" fillId="5" borderId="9" xfId="0" applyFont="1" applyFill="1" applyBorder="1" applyAlignment="1" applyProtection="1">
      <alignment horizontal="left" vertical="center" wrapText="1"/>
      <protection locked="0"/>
    </xf>
    <xf numFmtId="0" fontId="4" fillId="5" borderId="10" xfId="0" applyFont="1" applyFill="1" applyBorder="1" applyAlignment="1" applyProtection="1">
      <alignment horizontal="left" vertical="center" wrapText="1"/>
      <protection locked="0"/>
    </xf>
    <xf numFmtId="0" fontId="42" fillId="5" borderId="2" xfId="0" applyFont="1" applyFill="1" applyBorder="1" applyAlignment="1" applyProtection="1">
      <alignment horizontal="center" vertical="top" wrapText="1"/>
      <protection locked="0"/>
    </xf>
    <xf numFmtId="0" fontId="42" fillId="5" borderId="10" xfId="0" applyFont="1" applyFill="1" applyBorder="1" applyAlignment="1" applyProtection="1">
      <alignment horizontal="center" vertical="top" wrapText="1"/>
      <protection locked="0"/>
    </xf>
    <xf numFmtId="0" fontId="13" fillId="5" borderId="9" xfId="0" applyFont="1" applyFill="1" applyBorder="1" applyAlignment="1" applyProtection="1">
      <alignment horizontal="center" vertical="top" wrapText="1"/>
    </xf>
    <xf numFmtId="0" fontId="13" fillId="5" borderId="10" xfId="0" applyFont="1" applyFill="1" applyBorder="1" applyAlignment="1" applyProtection="1">
      <alignment horizontal="center" vertical="top" wrapText="1"/>
    </xf>
    <xf numFmtId="0" fontId="4" fillId="5" borderId="10" xfId="0" applyFont="1" applyFill="1" applyBorder="1" applyAlignment="1" applyProtection="1">
      <alignment horizontal="right" vertical="center" wrapText="1"/>
    </xf>
    <xf numFmtId="0" fontId="4" fillId="5" borderId="9" xfId="0" applyFont="1" applyFill="1" applyBorder="1" applyAlignment="1" applyProtection="1">
      <alignment horizontal="right" vertical="top" wrapText="1"/>
    </xf>
    <xf numFmtId="0" fontId="4" fillId="5" borderId="2" xfId="0" applyFont="1" applyFill="1" applyBorder="1" applyAlignment="1" applyProtection="1">
      <alignment horizontal="right" vertical="top" wrapText="1"/>
    </xf>
    <xf numFmtId="0" fontId="4" fillId="5" borderId="9" xfId="0" applyFont="1" applyFill="1" applyBorder="1" applyAlignment="1" applyProtection="1">
      <alignment horizontal="left" vertical="top" wrapText="1"/>
      <protection locked="0"/>
    </xf>
    <xf numFmtId="0" fontId="4" fillId="5" borderId="10" xfId="0" applyFont="1" applyFill="1" applyBorder="1" applyAlignment="1" applyProtection="1">
      <alignment horizontal="left" vertical="top" wrapText="1"/>
      <protection locked="0"/>
    </xf>
    <xf numFmtId="0" fontId="13" fillId="5" borderId="9" xfId="0" applyFont="1" applyFill="1" applyBorder="1" applyAlignment="1" applyProtection="1">
      <alignment horizontal="center" vertical="top" wrapText="1"/>
      <protection locked="0"/>
    </xf>
    <xf numFmtId="0" fontId="13" fillId="5" borderId="10" xfId="0" applyFont="1" applyFill="1" applyBorder="1" applyAlignment="1" applyProtection="1">
      <alignment horizontal="center" vertical="top" wrapText="1"/>
      <protection locked="0"/>
    </xf>
    <xf numFmtId="0" fontId="4" fillId="5" borderId="10" xfId="0" applyFont="1" applyFill="1" applyBorder="1" applyAlignment="1" applyProtection="1">
      <alignment horizontal="right" vertical="top" wrapText="1"/>
    </xf>
    <xf numFmtId="0" fontId="13" fillId="5" borderId="8" xfId="0" applyFont="1" applyFill="1" applyBorder="1" applyAlignment="1" applyProtection="1">
      <alignment horizontal="center" vertical="top" wrapText="1"/>
      <protection locked="0"/>
    </xf>
    <xf numFmtId="0" fontId="13" fillId="5" borderId="11" xfId="0" applyFont="1" applyFill="1" applyBorder="1" applyAlignment="1" applyProtection="1">
      <alignment horizontal="center" vertical="top" wrapText="1"/>
      <protection locked="0"/>
    </xf>
    <xf numFmtId="0" fontId="37" fillId="14" borderId="9" xfId="0" applyFont="1" applyFill="1" applyBorder="1" applyAlignment="1" applyProtection="1">
      <alignment horizontal="center" vertical="top" wrapText="1"/>
    </xf>
    <xf numFmtId="0" fontId="37" fillId="14" borderId="2" xfId="0" applyFont="1" applyFill="1" applyBorder="1" applyAlignment="1" applyProtection="1">
      <alignment horizontal="center" vertical="top" wrapText="1"/>
    </xf>
    <xf numFmtId="0" fontId="37" fillId="14" borderId="10" xfId="0" applyFont="1" applyFill="1" applyBorder="1" applyAlignment="1" applyProtection="1">
      <alignment horizontal="center" vertical="top" wrapText="1"/>
    </xf>
    <xf numFmtId="0" fontId="4" fillId="0" borderId="0" xfId="0" applyFont="1" applyFill="1" applyAlignment="1">
      <alignment horizontal="left"/>
    </xf>
    <xf numFmtId="0" fontId="0" fillId="0" borderId="0" xfId="0" applyAlignment="1">
      <alignment horizontal="left"/>
    </xf>
    <xf numFmtId="0" fontId="4" fillId="0" borderId="9" xfId="0" applyFont="1" applyBorder="1" applyAlignment="1">
      <alignment horizontal="right" wrapText="1"/>
    </xf>
    <xf numFmtId="0" fontId="4" fillId="0" borderId="2" xfId="0" applyFont="1" applyBorder="1" applyAlignment="1">
      <alignment horizontal="right" wrapText="1"/>
    </xf>
    <xf numFmtId="0" fontId="0" fillId="0" borderId="2" xfId="0" applyBorder="1" applyAlignment="1"/>
    <xf numFmtId="0" fontId="0" fillId="0" borderId="10" xfId="0" applyBorder="1" applyAlignment="1"/>
    <xf numFmtId="0" fontId="4" fillId="0" borderId="9" xfId="0" applyFont="1" applyBorder="1" applyAlignment="1" applyProtection="1">
      <alignment horizontal="left" vertical="top" wrapText="1"/>
    </xf>
    <xf numFmtId="0" fontId="4" fillId="0" borderId="10" xfId="0" applyFont="1" applyBorder="1" applyAlignment="1" applyProtection="1">
      <alignment horizontal="left" vertical="top" wrapText="1"/>
    </xf>
    <xf numFmtId="0" fontId="37" fillId="0" borderId="9" xfId="0" applyFont="1" applyBorder="1" applyAlignment="1" applyProtection="1">
      <alignment vertical="top" wrapText="1"/>
      <protection locked="0"/>
    </xf>
    <xf numFmtId="0" fontId="37" fillId="0" borderId="10" xfId="0" applyFont="1" applyBorder="1" applyAlignment="1" applyProtection="1">
      <alignment vertical="top" wrapText="1"/>
      <protection locked="0"/>
    </xf>
    <xf numFmtId="0" fontId="4" fillId="0" borderId="9" xfId="0" applyFont="1" applyBorder="1" applyAlignment="1" applyProtection="1">
      <alignment vertical="top" wrapText="1"/>
    </xf>
    <xf numFmtId="0" fontId="4" fillId="0" borderId="10" xfId="0" applyFont="1" applyBorder="1" applyAlignment="1" applyProtection="1">
      <alignment vertical="top" wrapText="1"/>
    </xf>
    <xf numFmtId="0" fontId="37" fillId="0" borderId="9" xfId="4" applyFont="1" applyBorder="1" applyAlignment="1" applyProtection="1">
      <alignment horizontal="left" vertical="top" wrapText="1"/>
    </xf>
    <xf numFmtId="0" fontId="37" fillId="0" borderId="10" xfId="4" applyFont="1" applyBorder="1" applyAlignment="1" applyProtection="1">
      <alignment horizontal="left" vertical="top" wrapText="1"/>
    </xf>
    <xf numFmtId="165" fontId="36" fillId="14" borderId="9" xfId="4" applyNumberFormat="1" applyFont="1" applyFill="1" applyBorder="1" applyAlignment="1" applyProtection="1">
      <alignment horizontal="left" vertical="top" wrapText="1"/>
    </xf>
    <xf numFmtId="165" fontId="36" fillId="14" borderId="2" xfId="4" applyNumberFormat="1" applyFont="1" applyFill="1" applyBorder="1" applyAlignment="1" applyProtection="1">
      <alignment horizontal="left" vertical="top" wrapText="1"/>
    </xf>
    <xf numFmtId="165" fontId="36" fillId="14" borderId="10" xfId="4" applyNumberFormat="1" applyFont="1" applyFill="1" applyBorder="1" applyAlignment="1" applyProtection="1">
      <alignment horizontal="left" vertical="top" wrapText="1"/>
    </xf>
    <xf numFmtId="0" fontId="4" fillId="0" borderId="7" xfId="0" applyFont="1" applyBorder="1" applyAlignment="1" applyProtection="1">
      <alignment horizontal="left" vertical="top" wrapText="1"/>
    </xf>
    <xf numFmtId="0" fontId="4" fillId="0" borderId="12" xfId="0" applyFont="1" applyBorder="1" applyAlignment="1" applyProtection="1">
      <alignment horizontal="left" vertical="top" wrapText="1"/>
    </xf>
    <xf numFmtId="0" fontId="4" fillId="0" borderId="8" xfId="0" applyFont="1" applyBorder="1" applyAlignment="1" applyProtection="1">
      <alignment horizontal="left" vertical="top" wrapText="1"/>
    </xf>
    <xf numFmtId="0" fontId="4" fillId="0" borderId="11" xfId="0" applyFont="1" applyBorder="1" applyAlignment="1" applyProtection="1">
      <alignment horizontal="left" vertical="top" wrapText="1"/>
    </xf>
    <xf numFmtId="0" fontId="28" fillId="0" borderId="0" xfId="0" applyFont="1" applyAlignment="1" applyProtection="1">
      <alignment horizontal="right"/>
    </xf>
    <xf numFmtId="0" fontId="16" fillId="0" borderId="1" xfId="0" applyFont="1" applyBorder="1" applyAlignment="1" applyProtection="1">
      <alignment horizontal="center" vertical="center"/>
    </xf>
    <xf numFmtId="0" fontId="30" fillId="12" borderId="0" xfId="0" applyFont="1" applyFill="1" applyAlignment="1" applyProtection="1">
      <alignment horizontal="center"/>
    </xf>
    <xf numFmtId="0" fontId="36" fillId="0" borderId="9" xfId="4" applyFont="1" applyBorder="1" applyAlignment="1" applyProtection="1">
      <alignment horizontal="left" vertical="top" wrapText="1"/>
    </xf>
    <xf numFmtId="0" fontId="39" fillId="0" borderId="10" xfId="4" applyFont="1" applyBorder="1" applyAlignment="1" applyProtection="1">
      <alignment horizontal="left" vertical="top" wrapText="1"/>
    </xf>
    <xf numFmtId="0" fontId="36" fillId="14" borderId="9" xfId="4" applyFont="1" applyFill="1" applyBorder="1" applyAlignment="1" applyProtection="1">
      <alignment horizontal="left" vertical="top" wrapText="1" readingOrder="1"/>
    </xf>
    <xf numFmtId="0" fontId="11" fillId="0" borderId="2" xfId="4" applyBorder="1" applyAlignment="1">
      <alignment horizontal="left" vertical="top" readingOrder="1"/>
    </xf>
    <xf numFmtId="0" fontId="11" fillId="0" borderId="10" xfId="4" applyBorder="1" applyAlignment="1">
      <alignment horizontal="left" vertical="top" readingOrder="1"/>
    </xf>
    <xf numFmtId="0" fontId="37" fillId="0" borderId="9" xfId="0" applyFont="1" applyBorder="1" applyAlignment="1" applyProtection="1">
      <alignment horizontal="left" vertical="top" wrapText="1"/>
    </xf>
    <xf numFmtId="0" fontId="37" fillId="0" borderId="10" xfId="0" applyFont="1" applyBorder="1" applyAlignment="1" applyProtection="1">
      <alignment horizontal="left" vertical="top" wrapText="1"/>
    </xf>
    <xf numFmtId="0" fontId="37" fillId="0" borderId="7" xfId="0" applyFont="1" applyBorder="1" applyAlignment="1" applyProtection="1">
      <alignment horizontal="left" vertical="top" wrapText="1"/>
    </xf>
    <xf numFmtId="0" fontId="37" fillId="0" borderId="12" xfId="0" applyFont="1" applyBorder="1" applyAlignment="1" applyProtection="1">
      <alignment horizontal="left" vertical="top" wrapText="1"/>
    </xf>
    <xf numFmtId="0" fontId="37" fillId="0" borderId="8" xfId="0" applyFont="1" applyBorder="1" applyAlignment="1" applyProtection="1">
      <alignment horizontal="left" vertical="top" wrapText="1"/>
    </xf>
    <xf numFmtId="0" fontId="37" fillId="0" borderId="11" xfId="0" applyFont="1" applyBorder="1" applyAlignment="1" applyProtection="1">
      <alignment horizontal="left" vertical="top" wrapText="1"/>
    </xf>
    <xf numFmtId="0" fontId="37" fillId="0" borderId="9" xfId="0" applyFont="1" applyBorder="1" applyAlignment="1" applyProtection="1">
      <alignment vertical="top" wrapText="1"/>
    </xf>
    <xf numFmtId="0" fontId="37" fillId="0" borderId="10" xfId="0" applyFont="1" applyBorder="1" applyAlignment="1" applyProtection="1">
      <alignment vertical="top" wrapText="1"/>
    </xf>
    <xf numFmtId="0" fontId="11" fillId="0" borderId="0" xfId="0" applyFont="1" applyAlignment="1">
      <alignment horizontal="left" wrapText="1"/>
    </xf>
    <xf numFmtId="0" fontId="6" fillId="0" borderId="0" xfId="0" applyFont="1" applyBorder="1" applyAlignment="1">
      <alignment horizontal="left" vertical="top" wrapText="1"/>
    </xf>
    <xf numFmtId="0" fontId="6" fillId="0" borderId="0" xfId="0" applyFont="1" applyAlignment="1">
      <alignment horizontal="left" wrapText="1"/>
    </xf>
    <xf numFmtId="0" fontId="6" fillId="0" borderId="0" xfId="0" applyFont="1" applyAlignment="1">
      <alignment horizontal="justify" wrapText="1"/>
    </xf>
    <xf numFmtId="0" fontId="20" fillId="0" borderId="0" xfId="0" applyFont="1" applyAlignment="1">
      <alignment horizontal="left" vertical="top" wrapText="1"/>
    </xf>
    <xf numFmtId="0" fontId="0" fillId="0" borderId="0" xfId="0" applyAlignment="1">
      <alignment wrapText="1"/>
    </xf>
    <xf numFmtId="0" fontId="43" fillId="0" borderId="0" xfId="0" applyFont="1" applyAlignment="1">
      <alignment horizontal="center" vertical="top" wrapText="1"/>
    </xf>
    <xf numFmtId="0" fontId="4" fillId="0" borderId="0" xfId="0" applyFont="1" applyAlignment="1">
      <alignment horizontal="left" wrapText="1"/>
    </xf>
    <xf numFmtId="0" fontId="13" fillId="0" borderId="14" xfId="0" applyFont="1" applyBorder="1" applyAlignment="1">
      <alignment vertical="top" wrapText="1"/>
    </xf>
    <xf numFmtId="0" fontId="21" fillId="0" borderId="14" xfId="0" applyFont="1" applyBorder="1" applyAlignment="1">
      <alignment vertical="top" wrapText="1"/>
    </xf>
    <xf numFmtId="0" fontId="13" fillId="0" borderId="1" xfId="0" applyFont="1" applyBorder="1" applyAlignment="1">
      <alignment vertical="top" wrapText="1"/>
    </xf>
    <xf numFmtId="0" fontId="21" fillId="0" borderId="1" xfId="0" applyFont="1" applyBorder="1" applyAlignment="1">
      <alignment vertical="top" wrapText="1"/>
    </xf>
    <xf numFmtId="0" fontId="13" fillId="0" borderId="14" xfId="0" applyFont="1" applyBorder="1" applyAlignment="1">
      <alignment horizontal="left" vertical="top" wrapText="1"/>
    </xf>
    <xf numFmtId="0" fontId="13" fillId="0" borderId="12" xfId="0" applyFont="1" applyBorder="1" applyAlignment="1">
      <alignment horizontal="left" vertical="top" wrapText="1"/>
    </xf>
    <xf numFmtId="0" fontId="13" fillId="0" borderId="1" xfId="0" applyFont="1" applyBorder="1" applyAlignment="1">
      <alignment horizontal="left" vertical="top" wrapText="1"/>
    </xf>
    <xf numFmtId="0" fontId="13" fillId="0" borderId="11" xfId="0" applyFont="1" applyBorder="1" applyAlignment="1">
      <alignment horizontal="left" vertical="top" wrapText="1"/>
    </xf>
    <xf numFmtId="0" fontId="4" fillId="0" borderId="14" xfId="0" applyFont="1" applyBorder="1" applyAlignment="1">
      <alignment horizontal="right" vertical="top" wrapText="1"/>
    </xf>
    <xf numFmtId="0" fontId="6" fillId="0" borderId="0" xfId="0" applyFont="1" applyAlignment="1">
      <alignment horizontal="left"/>
    </xf>
    <xf numFmtId="0" fontId="4" fillId="0" borderId="1" xfId="0" applyFont="1" applyBorder="1" applyAlignment="1">
      <alignment horizontal="right" vertical="top" wrapText="1"/>
    </xf>
    <xf numFmtId="0" fontId="4" fillId="0" borderId="0" xfId="0" applyFont="1" applyAlignment="1">
      <alignment horizontal="left" vertical="top" wrapText="1"/>
    </xf>
    <xf numFmtId="0" fontId="6" fillId="0" borderId="0" xfId="0" applyFont="1" applyAlignment="1">
      <alignment horizontal="left" vertical="center" wrapText="1"/>
    </xf>
    <xf numFmtId="0" fontId="11" fillId="0" borderId="0" xfId="0" applyFont="1" applyBorder="1" applyAlignment="1">
      <alignment horizontal="left" vertical="top" wrapText="1"/>
    </xf>
    <xf numFmtId="0" fontId="6" fillId="0" borderId="0" xfId="0" applyNumberFormat="1" applyFont="1" applyAlignment="1">
      <alignment horizontal="justify" wrapText="1"/>
    </xf>
    <xf numFmtId="0" fontId="20" fillId="0" borderId="0" xfId="0" applyNumberFormat="1" applyFont="1" applyAlignment="1">
      <alignment horizontal="left" vertical="top" wrapText="1"/>
    </xf>
    <xf numFmtId="0" fontId="3" fillId="4" borderId="0" xfId="0" applyFont="1" applyFill="1" applyAlignment="1"/>
    <xf numFmtId="0" fontId="3" fillId="15" borderId="0" xfId="0" applyFont="1" applyFill="1" applyAlignment="1">
      <alignment horizontal="center" wrapText="1"/>
    </xf>
    <xf numFmtId="0" fontId="3" fillId="15" borderId="0" xfId="0" applyFont="1" applyFill="1" applyAlignment="1">
      <alignment horizontal="center"/>
    </xf>
    <xf numFmtId="0" fontId="2" fillId="13" borderId="3" xfId="4" applyFont="1" applyFill="1" applyBorder="1" applyAlignment="1">
      <alignment wrapText="1"/>
    </xf>
    <xf numFmtId="0" fontId="2" fillId="13" borderId="3" xfId="4" applyFont="1" applyFill="1" applyBorder="1" applyAlignment="1">
      <alignment vertical="top"/>
    </xf>
    <xf numFmtId="0" fontId="2" fillId="13" borderId="3" xfId="0" applyFont="1" applyFill="1" applyBorder="1" applyAlignment="1">
      <alignment wrapText="1"/>
    </xf>
  </cellXfs>
  <cellStyles count="10">
    <cellStyle name="Hyperlink" xfId="1" builtinId="8"/>
    <cellStyle name="Hyperlink 2" xfId="2"/>
    <cellStyle name="Hyperlink 2 2" xfId="3"/>
    <cellStyle name="Normal" xfId="0" builtinId="0"/>
    <cellStyle name="Normal 2" xfId="4"/>
    <cellStyle name="Normal 2 2" xfId="5"/>
    <cellStyle name="Normal 2 2 2" xfId="6"/>
    <cellStyle name="Normal 3" xfId="7"/>
    <cellStyle name="Normal 4" xfId="8"/>
    <cellStyle name="Normal 4 2" xfId="9"/>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CCCCFF">
            <a:alpha val="89999"/>
          </a:srgbClr>
        </a:solidFill>
        <a:ln w="9525" cap="flat" cmpd="sng" algn="ctr">
          <a:solidFill>
            <a:srgbClr val="00008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CCCCFF">
            <a:alpha val="89999"/>
          </a:srgbClr>
        </a:solidFill>
        <a:ln w="9525" cap="flat" cmpd="sng" algn="ctr">
          <a:solidFill>
            <a:srgbClr val="00008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8" Type="http://schemas.openxmlformats.org/officeDocument/2006/relationships/hyperlink" Target="mailto:emmapayton_uk@yahoo.co.uk" TargetMode="External"/><Relationship Id="rId13" Type="http://schemas.openxmlformats.org/officeDocument/2006/relationships/hyperlink" Target="mailto:clive.salmon@btinternet.com;hitensiontc@btinternet.com;clive.salmon@bt.com;riaholmes321@gmail.com;crystelle@crystellemillssmith.co.uk" TargetMode="External"/><Relationship Id="rId18" Type="http://schemas.openxmlformats.org/officeDocument/2006/relationships/hyperlink" Target="mailto:kangaroos4fun@aol.com" TargetMode="External"/><Relationship Id="rId26" Type="http://schemas.openxmlformats.org/officeDocument/2006/relationships/hyperlink" Target="mailto:cambournecomets@gmail.com;+G28" TargetMode="External"/><Relationship Id="rId3" Type="http://schemas.openxmlformats.org/officeDocument/2006/relationships/hyperlink" Target="mailto:waveneygym@aol.com;ehutchings7@hotmail.co.uk;hayleyconstance@btinternet.com" TargetMode="External"/><Relationship Id="rId21" Type="http://schemas.openxmlformats.org/officeDocument/2006/relationships/hyperlink" Target="mailto:info@colchestergymnastics.com;louise@colchestergymnastics.com" TargetMode="External"/><Relationship Id="rId34" Type="http://schemas.openxmlformats.org/officeDocument/2006/relationships/comments" Target="../comments3.xml"/><Relationship Id="rId7" Type="http://schemas.openxmlformats.org/officeDocument/2006/relationships/hyperlink" Target="mailto:levitationtc@hotmail.com;levitationhatfield@gmail.com;tismeinit@hotmail.com" TargetMode="External"/><Relationship Id="rId12" Type="http://schemas.openxmlformats.org/officeDocument/2006/relationships/hyperlink" Target="mailto:ministryofair@gmail.com;minofair@gmail.com;Terry@Ministryofair.com" TargetMode="External"/><Relationship Id="rId17" Type="http://schemas.openxmlformats.org/officeDocument/2006/relationships/hyperlink" Target="mailto:can_committee@cangaroos.org;coaches@cangaroos.org" TargetMode="External"/><Relationship Id="rId25" Type="http://schemas.openxmlformats.org/officeDocument/2006/relationships/hyperlink" Target="mailto:bouncyamoeba@gmail.com" TargetMode="External"/><Relationship Id="rId33" Type="http://schemas.openxmlformats.org/officeDocument/2006/relationships/vmlDrawing" Target="../drawings/vmlDrawing3.vml"/><Relationship Id="rId2" Type="http://schemas.openxmlformats.org/officeDocument/2006/relationships/hyperlink" Target="mailto:mandabit20@hotmail.co.uk;amandarobson@pegasustrampolineclub.co.uk;Claire.Watt@eastamb.nhs.uk" TargetMode="External"/><Relationship Id="rId16" Type="http://schemas.openxmlformats.org/officeDocument/2006/relationships/hyperlink" Target="mailto:suej_flight@msn.com" TargetMode="External"/><Relationship Id="rId20" Type="http://schemas.openxmlformats.org/officeDocument/2006/relationships/hyperlink" Target="mailto:c.u.trampoline@sport.cam.ac.uk" TargetMode="External"/><Relationship Id="rId29" Type="http://schemas.openxmlformats.org/officeDocument/2006/relationships/hyperlink" Target="mailto:info@ultima-tc.club;janhay31@gmail.com" TargetMode="External"/><Relationship Id="rId1" Type="http://schemas.openxmlformats.org/officeDocument/2006/relationships/hyperlink" Target="mailto:gary@stormelite.co.uk" TargetMode="External"/><Relationship Id="rId6" Type="http://schemas.openxmlformats.org/officeDocument/2006/relationships/hyperlink" Target="mailto:claire41@talktalk.net;cscillitoe@talktalk.net;dimensionstrampolineclub@hotmail.co.uk;natalie@chunkychips.com" TargetMode="External"/><Relationship Id="rId11" Type="http://schemas.openxmlformats.org/officeDocument/2006/relationships/hyperlink" Target="mailto:suetrampoline@aol.com;" TargetMode="External"/><Relationship Id="rId24" Type="http://schemas.openxmlformats.org/officeDocument/2006/relationships/hyperlink" Target="mailto:fenlandflyers@hotmail.co.uk" TargetMode="External"/><Relationship Id="rId32" Type="http://schemas.openxmlformats.org/officeDocument/2006/relationships/printerSettings" Target="../printerSettings/printerSettings6.bin"/><Relationship Id="rId5" Type="http://schemas.openxmlformats.org/officeDocument/2006/relationships/hyperlink" Target="mailto:f.tredgett@outlook.com" TargetMode="External"/><Relationship Id="rId15" Type="http://schemas.openxmlformats.org/officeDocument/2006/relationships/hyperlink" Target="mailto:kyrstin@ntlworld.com" TargetMode="External"/><Relationship Id="rId23" Type="http://schemas.openxmlformats.org/officeDocument/2006/relationships/hyperlink" Target="mailto:cambridge-aspire@hotmail.co.uk;bobbyalexander@ntlworld.com" TargetMode="External"/><Relationship Id="rId28" Type="http://schemas.openxmlformats.org/officeDocument/2006/relationships/hyperlink" Target="mailto:hbssports@hitchinboys.co.uk" TargetMode="External"/><Relationship Id="rId10" Type="http://schemas.openxmlformats.org/officeDocument/2006/relationships/hyperlink" Target="mailto:rotations@btinternet.com;p.verdicchio@btinternet.com" TargetMode="External"/><Relationship Id="rId19" Type="http://schemas.openxmlformats.org/officeDocument/2006/relationships/hyperlink" Target="mailto:rachel.wacton@gmail.com;Karlygood@hotmail.co.uk;jane-hawgood@hotmail.co.uk" TargetMode="External"/><Relationship Id="rId31" Type="http://schemas.openxmlformats.org/officeDocument/2006/relationships/hyperlink" Target="mailto:mail@springiton.co.uk;embrennan@live.co.uk" TargetMode="External"/><Relationship Id="rId4" Type="http://schemas.openxmlformats.org/officeDocument/2006/relationships/hyperlink" Target="mailto:nicki.weller@tesco.net;trudy.sharman@sky.com;andrewrjonesuk@gmail.com;karen.bevan@uwclub.net" TargetMode="External"/><Relationship Id="rId9" Type="http://schemas.openxmlformats.org/officeDocument/2006/relationships/hyperlink" Target="mailto:kazzacaz@hotmail.com;philipa.das@sky.com" TargetMode="External"/><Relationship Id="rId14" Type="http://schemas.openxmlformats.org/officeDocument/2006/relationships/hyperlink" Target="mailto:lucky3687@virginmedia.com" TargetMode="External"/><Relationship Id="rId22" Type="http://schemas.openxmlformats.org/officeDocument/2006/relationships/hyperlink" Target="mailto:LorraineG@gmx.co.uk" TargetMode="External"/><Relationship Id="rId27" Type="http://schemas.openxmlformats.org/officeDocument/2006/relationships/hyperlink" Target="mailto:amanda@saltogym.plus.com:claireadam1986@hotmail.com" TargetMode="External"/><Relationship Id="rId30" Type="http://schemas.openxmlformats.org/officeDocument/2006/relationships/hyperlink" Target="mailto:committee@brentwood-trampoline.org;coaches@brentwood-trampoline.org;"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H30"/>
  <sheetViews>
    <sheetView tabSelected="1" workbookViewId="0">
      <selection activeCell="B4" sqref="B4"/>
    </sheetView>
  </sheetViews>
  <sheetFormatPr defaultRowHeight="12.75" x14ac:dyDescent="0.2"/>
  <cols>
    <col min="1" max="1" width="4.28515625" customWidth="1"/>
    <col min="2" max="2" width="115.42578125" customWidth="1"/>
    <col min="3" max="3" width="70" customWidth="1"/>
  </cols>
  <sheetData>
    <row r="2" spans="2:2" ht="280.5" x14ac:dyDescent="0.2">
      <c r="B2" s="154" t="s">
        <v>370</v>
      </c>
    </row>
    <row r="4" spans="2:2" ht="331.5" x14ac:dyDescent="0.2">
      <c r="B4" s="154" t="s">
        <v>374</v>
      </c>
    </row>
    <row r="6" spans="2:2" ht="63.75" x14ac:dyDescent="0.2">
      <c r="B6" s="154" t="s">
        <v>372</v>
      </c>
    </row>
    <row r="8" spans="2:2" ht="25.5" x14ac:dyDescent="0.2">
      <c r="B8" s="154" t="s">
        <v>375</v>
      </c>
    </row>
    <row r="10" spans="2:2" ht="51" x14ac:dyDescent="0.2">
      <c r="B10" s="154" t="s">
        <v>347</v>
      </c>
    </row>
    <row r="12" spans="2:2" x14ac:dyDescent="0.2">
      <c r="B12" s="154" t="s">
        <v>344</v>
      </c>
    </row>
    <row r="14" spans="2:2" ht="25.5" x14ac:dyDescent="0.2">
      <c r="B14" s="154" t="s">
        <v>367</v>
      </c>
    </row>
    <row r="16" spans="2:2" x14ac:dyDescent="0.2">
      <c r="B16" s="154" t="s">
        <v>345</v>
      </c>
    </row>
    <row r="18" spans="2:8" ht="40.5" customHeight="1" x14ac:dyDescent="0.2">
      <c r="B18" s="196" t="s">
        <v>365</v>
      </c>
      <c r="C18" s="197"/>
      <c r="D18" s="197"/>
      <c r="E18" s="197"/>
      <c r="F18" s="197"/>
      <c r="G18" s="197"/>
      <c r="H18" s="198"/>
    </row>
    <row r="19" spans="2:8" x14ac:dyDescent="0.2">
      <c r="B19" s="153"/>
      <c r="C19" s="152"/>
      <c r="D19" s="152"/>
      <c r="E19" s="152"/>
      <c r="F19" s="152"/>
      <c r="G19" s="152"/>
      <c r="H19" s="71"/>
    </row>
    <row r="20" spans="2:8" ht="216.75" x14ac:dyDescent="0.2">
      <c r="B20" s="154" t="s">
        <v>399</v>
      </c>
    </row>
    <row r="22" spans="2:8" ht="76.5" x14ac:dyDescent="0.2">
      <c r="B22" s="154" t="s">
        <v>346</v>
      </c>
    </row>
    <row r="23" spans="2:8" x14ac:dyDescent="0.2">
      <c r="B23" s="154"/>
    </row>
    <row r="24" spans="2:8" ht="25.5" x14ac:dyDescent="0.2">
      <c r="B24" s="154" t="s">
        <v>351</v>
      </c>
    </row>
    <row r="26" spans="2:8" ht="38.25" x14ac:dyDescent="0.2">
      <c r="B26" s="154" t="s">
        <v>373</v>
      </c>
    </row>
    <row r="28" spans="2:8" ht="25.5" x14ac:dyDescent="0.2">
      <c r="B28" s="154" t="s">
        <v>366</v>
      </c>
    </row>
    <row r="30" spans="2:8" ht="280.5" x14ac:dyDescent="0.2">
      <c r="B30" s="154" t="s">
        <v>400</v>
      </c>
    </row>
  </sheetData>
  <sheetProtection algorithmName="SHA-512" hashValue="UsgWQj2SH6yaFW6SlKs5XNDTy5eEoD8IfwGAySll6S6K5JvZ5CfIxKh1t8drwQ7f4jolXVbCPG7MgCZUo1LFzA==" saltValue="XKhkDDsgOk4WExkLqSWjYA==" spinCount="100000" sheet="1" objects="1" scenarios="1"/>
  <mergeCells count="1">
    <mergeCell ref="B18:H18"/>
  </mergeCells>
  <pageMargins left="0.7" right="0.7" top="0.75" bottom="0.75" header="0.3" footer="0.3"/>
  <pageSetup paperSize="9" scale="54" orientation="portrait" horizontalDpi="12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dimension ref="A1:T80"/>
  <sheetViews>
    <sheetView workbookViewId="0">
      <selection activeCell="I11" sqref="I11"/>
    </sheetView>
  </sheetViews>
  <sheetFormatPr defaultRowHeight="12.75" x14ac:dyDescent="0.2"/>
  <cols>
    <col min="1" max="2" width="6.7109375" style="117" customWidth="1"/>
    <col min="3" max="3" width="6.7109375" style="118" customWidth="1"/>
    <col min="4" max="4" width="6.7109375" style="117" customWidth="1"/>
    <col min="5" max="5" width="6.7109375" style="118" customWidth="1"/>
    <col min="6" max="6" width="6.7109375" style="117" customWidth="1"/>
    <col min="7" max="7" width="6.7109375" style="118" customWidth="1"/>
    <col min="8" max="8" width="6.7109375" style="116" customWidth="1"/>
    <col min="9" max="9" width="5.7109375" style="117" customWidth="1"/>
    <col min="10" max="10" width="5.7109375" style="118" customWidth="1"/>
    <col min="11" max="11" width="5.7109375" style="117" customWidth="1"/>
    <col min="12" max="12" width="5.7109375" style="118" customWidth="1"/>
    <col min="13" max="14" width="11.5703125" customWidth="1"/>
    <col min="15" max="15" width="13.7109375" style="7" customWidth="1"/>
    <col min="17" max="17" width="11.140625" customWidth="1"/>
    <col min="18" max="18" width="34.5703125" customWidth="1"/>
    <col min="20" max="20" width="13.28515625" customWidth="1"/>
  </cols>
  <sheetData>
    <row r="1" spans="1:20" ht="24" customHeight="1" x14ac:dyDescent="0.2">
      <c r="A1" s="119" t="s">
        <v>324</v>
      </c>
      <c r="B1" s="119" t="s">
        <v>312</v>
      </c>
      <c r="C1" s="119" t="s">
        <v>313</v>
      </c>
      <c r="D1" s="119" t="s">
        <v>314</v>
      </c>
      <c r="E1" s="119" t="s">
        <v>315</v>
      </c>
      <c r="F1" s="119" t="s">
        <v>316</v>
      </c>
      <c r="G1" s="119" t="s">
        <v>317</v>
      </c>
      <c r="H1" s="119"/>
      <c r="I1" s="150"/>
      <c r="J1" s="150"/>
      <c r="K1" s="150"/>
      <c r="L1" s="150"/>
      <c r="M1" s="119" t="s">
        <v>75</v>
      </c>
      <c r="N1" s="93" t="s">
        <v>71</v>
      </c>
      <c r="O1" s="113" t="s">
        <v>72</v>
      </c>
    </row>
    <row r="2" spans="1:20" x14ac:dyDescent="0.2">
      <c r="A2" s="116" t="s">
        <v>74</v>
      </c>
      <c r="B2" s="116" t="s">
        <v>74</v>
      </c>
      <c r="C2" s="93" t="s">
        <v>74</v>
      </c>
      <c r="D2" s="116" t="s">
        <v>74</v>
      </c>
      <c r="E2" s="93" t="s">
        <v>74</v>
      </c>
      <c r="F2" s="116" t="s">
        <v>74</v>
      </c>
      <c r="G2" s="93" t="s">
        <v>74</v>
      </c>
      <c r="I2" s="148"/>
      <c r="J2" s="151"/>
      <c r="K2" s="148"/>
      <c r="L2" s="151"/>
      <c r="N2" s="93" t="s">
        <v>48</v>
      </c>
      <c r="O2" s="7">
        <v>2</v>
      </c>
    </row>
    <row r="3" spans="1:20" x14ac:dyDescent="0.2">
      <c r="A3" s="116" t="s">
        <v>74</v>
      </c>
      <c r="B3" s="116" t="s">
        <v>74</v>
      </c>
      <c r="C3" s="93" t="s">
        <v>74</v>
      </c>
      <c r="D3" s="114" t="s">
        <v>74</v>
      </c>
      <c r="E3" s="93" t="s">
        <v>74</v>
      </c>
      <c r="F3" s="116" t="s">
        <v>74</v>
      </c>
      <c r="G3" s="93" t="s">
        <v>74</v>
      </c>
      <c r="I3" s="148"/>
      <c r="J3" s="151"/>
      <c r="K3" s="148"/>
      <c r="L3" s="151"/>
      <c r="N3" s="93" t="s">
        <v>48</v>
      </c>
      <c r="O3" s="7">
        <v>3</v>
      </c>
    </row>
    <row r="4" spans="1:20" x14ac:dyDescent="0.2">
      <c r="A4" s="116" t="s">
        <v>74</v>
      </c>
      <c r="B4" s="116" t="s">
        <v>74</v>
      </c>
      <c r="C4" s="93" t="s">
        <v>74</v>
      </c>
      <c r="D4" s="114" t="s">
        <v>74</v>
      </c>
      <c r="E4" s="93" t="s">
        <v>74</v>
      </c>
      <c r="F4" s="116" t="s">
        <v>74</v>
      </c>
      <c r="G4" s="93" t="s">
        <v>74</v>
      </c>
      <c r="I4" s="148"/>
      <c r="J4" s="151"/>
      <c r="K4" s="148"/>
      <c r="L4" s="151"/>
      <c r="N4" s="93" t="s">
        <v>48</v>
      </c>
      <c r="O4" s="7">
        <v>4</v>
      </c>
      <c r="Q4" s="45" t="s">
        <v>16</v>
      </c>
      <c r="R4" s="46" t="s">
        <v>27</v>
      </c>
      <c r="T4" s="123"/>
    </row>
    <row r="5" spans="1:20" x14ac:dyDescent="0.2">
      <c r="A5" s="116" t="s">
        <v>74</v>
      </c>
      <c r="B5" s="116" t="s">
        <v>74</v>
      </c>
      <c r="C5" s="93" t="s">
        <v>74</v>
      </c>
      <c r="D5" s="114" t="s">
        <v>74</v>
      </c>
      <c r="E5" s="93" t="s">
        <v>74</v>
      </c>
      <c r="F5" s="116" t="s">
        <v>74</v>
      </c>
      <c r="G5" s="93" t="s">
        <v>74</v>
      </c>
      <c r="I5" s="148"/>
      <c r="J5" s="151"/>
      <c r="K5" s="148"/>
      <c r="L5" s="151"/>
      <c r="N5" s="93" t="s">
        <v>48</v>
      </c>
      <c r="O5" s="7">
        <v>5</v>
      </c>
      <c r="Q5" s="49" t="s">
        <v>17</v>
      </c>
      <c r="R5" s="138" t="s">
        <v>93</v>
      </c>
      <c r="T5" s="123"/>
    </row>
    <row r="6" spans="1:20" x14ac:dyDescent="0.2">
      <c r="A6" s="116" t="s">
        <v>51</v>
      </c>
      <c r="B6" s="116" t="s">
        <v>50</v>
      </c>
      <c r="C6" s="96" t="s">
        <v>49</v>
      </c>
      <c r="D6" s="116" t="s">
        <v>49</v>
      </c>
      <c r="E6" s="96" t="s">
        <v>49</v>
      </c>
      <c r="F6" s="116" t="s">
        <v>49</v>
      </c>
      <c r="G6" s="96" t="s">
        <v>49</v>
      </c>
      <c r="I6" s="148"/>
      <c r="J6" s="151"/>
      <c r="K6" s="148"/>
      <c r="L6" s="151"/>
      <c r="N6" s="94" t="s">
        <v>48</v>
      </c>
      <c r="O6" s="7">
        <v>6</v>
      </c>
      <c r="Q6" s="49" t="s">
        <v>18</v>
      </c>
      <c r="R6" s="138" t="s">
        <v>94</v>
      </c>
    </row>
    <row r="7" spans="1:20" x14ac:dyDescent="0.2">
      <c r="A7" s="116" t="s">
        <v>51</v>
      </c>
      <c r="B7" s="116" t="s">
        <v>50</v>
      </c>
      <c r="C7" s="96" t="s">
        <v>49</v>
      </c>
      <c r="D7" s="116" t="s">
        <v>49</v>
      </c>
      <c r="E7" s="96" t="s">
        <v>49</v>
      </c>
      <c r="F7" s="116" t="s">
        <v>49</v>
      </c>
      <c r="G7" s="96" t="s">
        <v>49</v>
      </c>
      <c r="I7" s="148"/>
      <c r="J7" s="151"/>
      <c r="K7" s="148"/>
      <c r="L7" s="151"/>
      <c r="N7" s="95" t="s">
        <v>48</v>
      </c>
      <c r="O7" s="7">
        <v>7</v>
      </c>
      <c r="Q7" s="49" t="s">
        <v>19</v>
      </c>
      <c r="R7" s="138" t="s">
        <v>203</v>
      </c>
    </row>
    <row r="8" spans="1:20" x14ac:dyDescent="0.2">
      <c r="A8" s="116" t="s">
        <v>51</v>
      </c>
      <c r="B8" s="116" t="s">
        <v>50</v>
      </c>
      <c r="C8" s="96" t="s">
        <v>49</v>
      </c>
      <c r="D8" s="116" t="s">
        <v>49</v>
      </c>
      <c r="E8" s="96" t="s">
        <v>49</v>
      </c>
      <c r="F8" s="116" t="s">
        <v>49</v>
      </c>
      <c r="G8" s="96" t="s">
        <v>49</v>
      </c>
      <c r="I8" s="148"/>
      <c r="J8" s="151"/>
      <c r="K8" s="148"/>
      <c r="L8" s="151"/>
      <c r="N8" s="94" t="s">
        <v>48</v>
      </c>
      <c r="O8" s="7">
        <v>8</v>
      </c>
      <c r="Q8" s="49" t="s">
        <v>20</v>
      </c>
      <c r="R8" s="138" t="s">
        <v>204</v>
      </c>
    </row>
    <row r="9" spans="1:20" x14ac:dyDescent="0.2">
      <c r="A9" s="116" t="s">
        <v>51</v>
      </c>
      <c r="B9" s="116" t="s">
        <v>50</v>
      </c>
      <c r="C9" s="96" t="s">
        <v>49</v>
      </c>
      <c r="D9" s="116" t="s">
        <v>49</v>
      </c>
      <c r="E9" s="96" t="s">
        <v>49</v>
      </c>
      <c r="F9" s="116" t="s">
        <v>49</v>
      </c>
      <c r="G9" s="96" t="s">
        <v>49</v>
      </c>
      <c r="I9" s="148"/>
      <c r="J9" s="151"/>
      <c r="K9" s="148"/>
      <c r="L9" s="151"/>
      <c r="N9" s="96" t="s">
        <v>49</v>
      </c>
      <c r="O9" s="7">
        <v>9</v>
      </c>
      <c r="Q9" s="49" t="s">
        <v>21</v>
      </c>
      <c r="R9" s="138" t="s">
        <v>220</v>
      </c>
    </row>
    <row r="10" spans="1:20" x14ac:dyDescent="0.2">
      <c r="A10" s="116" t="s">
        <v>51</v>
      </c>
      <c r="B10" s="116" t="s">
        <v>50</v>
      </c>
      <c r="C10" s="96" t="s">
        <v>49</v>
      </c>
      <c r="D10" s="116" t="s">
        <v>49</v>
      </c>
      <c r="E10" s="96" t="s">
        <v>49</v>
      </c>
      <c r="F10" s="116" t="s">
        <v>49</v>
      </c>
      <c r="G10" s="96" t="s">
        <v>49</v>
      </c>
      <c r="I10" s="148"/>
      <c r="J10" s="151"/>
      <c r="K10" s="148"/>
      <c r="L10" s="151"/>
      <c r="N10" s="96" t="s">
        <v>49</v>
      </c>
      <c r="O10" s="7">
        <v>10</v>
      </c>
      <c r="Q10" s="49" t="s">
        <v>38</v>
      </c>
      <c r="R10" s="138" t="s">
        <v>182</v>
      </c>
    </row>
    <row r="11" spans="1:20" x14ac:dyDescent="0.2">
      <c r="A11" s="116" t="s">
        <v>51</v>
      </c>
      <c r="B11" s="116" t="s">
        <v>50</v>
      </c>
      <c r="C11" s="96" t="s">
        <v>50</v>
      </c>
      <c r="D11" s="116" t="s">
        <v>50</v>
      </c>
      <c r="E11" s="96" t="s">
        <v>50</v>
      </c>
      <c r="F11" s="116" t="s">
        <v>50</v>
      </c>
      <c r="G11" s="96" t="s">
        <v>50</v>
      </c>
      <c r="I11" s="148"/>
      <c r="J11" s="151"/>
      <c r="K11" s="148"/>
      <c r="L11" s="151"/>
      <c r="N11" s="96" t="s">
        <v>50</v>
      </c>
      <c r="O11" s="7">
        <v>11</v>
      </c>
      <c r="Q11" s="49" t="s">
        <v>68</v>
      </c>
      <c r="R11" s="138" t="s">
        <v>183</v>
      </c>
    </row>
    <row r="12" spans="1:20" x14ac:dyDescent="0.2">
      <c r="A12" s="116" t="s">
        <v>51</v>
      </c>
      <c r="B12" s="116" t="s">
        <v>50</v>
      </c>
      <c r="C12" s="96" t="s">
        <v>50</v>
      </c>
      <c r="D12" s="116" t="s">
        <v>50</v>
      </c>
      <c r="E12" s="96" t="s">
        <v>50</v>
      </c>
      <c r="F12" s="116" t="s">
        <v>50</v>
      </c>
      <c r="G12" s="96" t="s">
        <v>50</v>
      </c>
      <c r="I12" s="148"/>
      <c r="J12" s="151"/>
      <c r="K12" s="148"/>
      <c r="L12" s="151"/>
      <c r="N12" s="97" t="s">
        <v>50</v>
      </c>
      <c r="O12" s="7">
        <v>12</v>
      </c>
      <c r="Q12" s="49" t="s">
        <v>67</v>
      </c>
      <c r="R12" s="138" t="s">
        <v>184</v>
      </c>
    </row>
    <row r="13" spans="1:20" x14ac:dyDescent="0.2">
      <c r="A13" s="116" t="s">
        <v>51</v>
      </c>
      <c r="B13" s="116" t="s">
        <v>51</v>
      </c>
      <c r="C13" s="96" t="s">
        <v>51</v>
      </c>
      <c r="D13" s="116" t="s">
        <v>343</v>
      </c>
      <c r="E13" s="96" t="s">
        <v>343</v>
      </c>
      <c r="F13" s="116" t="s">
        <v>343</v>
      </c>
      <c r="G13" s="96" t="s">
        <v>343</v>
      </c>
      <c r="I13" s="148"/>
      <c r="J13" s="151"/>
      <c r="K13" s="148"/>
      <c r="L13" s="151"/>
      <c r="N13" s="96" t="s">
        <v>51</v>
      </c>
      <c r="O13" s="7">
        <v>13</v>
      </c>
      <c r="Q13" s="52" t="s">
        <v>30</v>
      </c>
      <c r="R13" s="138" t="s">
        <v>185</v>
      </c>
    </row>
    <row r="14" spans="1:20" x14ac:dyDescent="0.2">
      <c r="A14" s="116" t="s">
        <v>51</v>
      </c>
      <c r="B14" s="116" t="s">
        <v>51</v>
      </c>
      <c r="C14" s="96" t="s">
        <v>51</v>
      </c>
      <c r="D14" s="116" t="s">
        <v>343</v>
      </c>
      <c r="E14" s="96" t="s">
        <v>343</v>
      </c>
      <c r="F14" s="116" t="s">
        <v>343</v>
      </c>
      <c r="G14" s="96" t="s">
        <v>343</v>
      </c>
      <c r="I14" s="148"/>
      <c r="J14" s="151"/>
      <c r="K14" s="148"/>
      <c r="L14" s="151"/>
      <c r="N14" s="96" t="s">
        <v>51</v>
      </c>
      <c r="O14" s="7">
        <v>14</v>
      </c>
      <c r="Q14" s="54" t="s">
        <v>38</v>
      </c>
      <c r="R14" s="138" t="s">
        <v>180</v>
      </c>
    </row>
    <row r="15" spans="1:20" x14ac:dyDescent="0.2">
      <c r="A15" s="116" t="s">
        <v>52</v>
      </c>
      <c r="B15" s="116" t="s">
        <v>73</v>
      </c>
      <c r="C15" s="96" t="s">
        <v>73</v>
      </c>
      <c r="D15" s="116" t="s">
        <v>343</v>
      </c>
      <c r="E15" s="96" t="s">
        <v>343</v>
      </c>
      <c r="F15" s="116" t="s">
        <v>343</v>
      </c>
      <c r="G15" s="96" t="s">
        <v>343</v>
      </c>
      <c r="I15" s="148"/>
      <c r="J15" s="151"/>
      <c r="K15" s="148"/>
      <c r="L15" s="151"/>
      <c r="N15" s="96" t="s">
        <v>52</v>
      </c>
      <c r="O15" s="7">
        <v>15</v>
      </c>
      <c r="Q15" s="54" t="s">
        <v>42</v>
      </c>
      <c r="R15" s="138" t="s">
        <v>181</v>
      </c>
    </row>
    <row r="16" spans="1:20" x14ac:dyDescent="0.2">
      <c r="A16" s="116" t="s">
        <v>52</v>
      </c>
      <c r="B16" s="116" t="s">
        <v>73</v>
      </c>
      <c r="C16" s="96" t="s">
        <v>73</v>
      </c>
      <c r="D16" s="116" t="s">
        <v>343</v>
      </c>
      <c r="E16" s="96" t="s">
        <v>343</v>
      </c>
      <c r="F16" s="116" t="s">
        <v>343</v>
      </c>
      <c r="G16" s="96" t="s">
        <v>343</v>
      </c>
      <c r="I16" s="148"/>
      <c r="J16" s="151"/>
      <c r="K16" s="148"/>
      <c r="L16" s="151"/>
      <c r="N16" s="96" t="s">
        <v>52</v>
      </c>
      <c r="O16" s="7">
        <v>16</v>
      </c>
      <c r="Q16" s="7"/>
      <c r="R16" s="138" t="s">
        <v>186</v>
      </c>
    </row>
    <row r="17" spans="1:18" x14ac:dyDescent="0.2">
      <c r="A17" s="148" t="s">
        <v>221</v>
      </c>
      <c r="B17" s="116" t="s">
        <v>73</v>
      </c>
      <c r="C17" s="96" t="s">
        <v>73</v>
      </c>
      <c r="D17" s="116" t="s">
        <v>343</v>
      </c>
      <c r="E17" s="96" t="s">
        <v>343</v>
      </c>
      <c r="F17" s="116" t="s">
        <v>343</v>
      </c>
      <c r="G17" s="96" t="s">
        <v>343</v>
      </c>
      <c r="I17" s="148"/>
      <c r="J17" s="151"/>
      <c r="K17" s="148"/>
      <c r="L17" s="151"/>
      <c r="N17" s="96" t="s">
        <v>113</v>
      </c>
      <c r="O17" s="7">
        <v>17</v>
      </c>
      <c r="Q17" s="7"/>
      <c r="R17" s="138" t="s">
        <v>187</v>
      </c>
    </row>
    <row r="18" spans="1:18" x14ac:dyDescent="0.2">
      <c r="A18" s="148" t="s">
        <v>221</v>
      </c>
      <c r="B18" s="116" t="s">
        <v>73</v>
      </c>
      <c r="C18" s="96" t="s">
        <v>73</v>
      </c>
      <c r="D18" s="116" t="s">
        <v>343</v>
      </c>
      <c r="E18" s="96" t="s">
        <v>343</v>
      </c>
      <c r="F18" s="116" t="s">
        <v>343</v>
      </c>
      <c r="G18" s="96" t="s">
        <v>343</v>
      </c>
      <c r="I18" s="148"/>
      <c r="J18" s="151"/>
      <c r="K18" s="148"/>
      <c r="L18" s="151"/>
      <c r="N18" s="96" t="s">
        <v>113</v>
      </c>
      <c r="O18" s="7">
        <v>18</v>
      </c>
      <c r="Q18" s="44"/>
      <c r="R18" s="138" t="s">
        <v>188</v>
      </c>
    </row>
    <row r="19" spans="1:18" x14ac:dyDescent="0.2">
      <c r="A19" s="148" t="s">
        <v>221</v>
      </c>
      <c r="B19" s="116" t="s">
        <v>73</v>
      </c>
      <c r="C19" s="96" t="s">
        <v>73</v>
      </c>
      <c r="D19" s="116" t="s">
        <v>343</v>
      </c>
      <c r="E19" s="96" t="s">
        <v>343</v>
      </c>
      <c r="F19" s="116" t="s">
        <v>343</v>
      </c>
      <c r="G19" s="96" t="s">
        <v>343</v>
      </c>
      <c r="I19" s="148"/>
      <c r="J19" s="151"/>
      <c r="K19" s="148"/>
      <c r="L19" s="151"/>
      <c r="N19" s="96" t="s">
        <v>114</v>
      </c>
      <c r="O19" s="7">
        <v>19</v>
      </c>
      <c r="Q19" s="47" t="s">
        <v>22</v>
      </c>
      <c r="R19" s="138" t="s">
        <v>189</v>
      </c>
    </row>
    <row r="20" spans="1:18" x14ac:dyDescent="0.2">
      <c r="A20" s="148" t="s">
        <v>221</v>
      </c>
      <c r="B20" s="116" t="s">
        <v>73</v>
      </c>
      <c r="C20" s="96" t="s">
        <v>73</v>
      </c>
      <c r="D20" s="116" t="s">
        <v>343</v>
      </c>
      <c r="E20" s="96" t="s">
        <v>343</v>
      </c>
      <c r="F20" s="116" t="s">
        <v>343</v>
      </c>
      <c r="G20" s="96" t="s">
        <v>343</v>
      </c>
      <c r="I20" s="148"/>
      <c r="J20" s="151"/>
      <c r="K20" s="148"/>
      <c r="L20" s="151"/>
      <c r="N20" s="96" t="s">
        <v>114</v>
      </c>
      <c r="O20" s="7">
        <v>20</v>
      </c>
      <c r="Q20" s="50" t="s">
        <v>23</v>
      </c>
      <c r="R20" s="138" t="s">
        <v>190</v>
      </c>
    </row>
    <row r="21" spans="1:18" x14ac:dyDescent="0.2">
      <c r="A21" s="148" t="s">
        <v>221</v>
      </c>
      <c r="B21" s="116" t="s">
        <v>73</v>
      </c>
      <c r="C21" s="96" t="s">
        <v>73</v>
      </c>
      <c r="D21" s="116" t="s">
        <v>343</v>
      </c>
      <c r="E21" s="96" t="s">
        <v>343</v>
      </c>
      <c r="F21" s="116" t="s">
        <v>343</v>
      </c>
      <c r="G21" s="96" t="s">
        <v>343</v>
      </c>
      <c r="I21" s="148"/>
      <c r="J21" s="151"/>
      <c r="K21" s="148"/>
      <c r="L21" s="151"/>
      <c r="N21" s="96" t="s">
        <v>114</v>
      </c>
      <c r="O21" s="7">
        <v>21</v>
      </c>
      <c r="Q21" s="50" t="s">
        <v>24</v>
      </c>
      <c r="R21" s="138" t="s">
        <v>191</v>
      </c>
    </row>
    <row r="22" spans="1:18" x14ac:dyDescent="0.2">
      <c r="A22" s="148" t="s">
        <v>221</v>
      </c>
      <c r="B22" s="116" t="s">
        <v>73</v>
      </c>
      <c r="C22" s="96" t="s">
        <v>73</v>
      </c>
      <c r="D22" s="116" t="s">
        <v>343</v>
      </c>
      <c r="E22" s="96" t="s">
        <v>343</v>
      </c>
      <c r="F22" s="116" t="s">
        <v>343</v>
      </c>
      <c r="G22" s="96" t="s">
        <v>343</v>
      </c>
      <c r="I22" s="148"/>
      <c r="J22" s="151"/>
      <c r="K22" s="148"/>
      <c r="L22" s="151"/>
      <c r="N22" s="96" t="s">
        <v>114</v>
      </c>
      <c r="O22" s="7">
        <v>22</v>
      </c>
      <c r="Q22" s="50" t="s">
        <v>25</v>
      </c>
      <c r="R22" s="138" t="s">
        <v>192</v>
      </c>
    </row>
    <row r="23" spans="1:18" x14ac:dyDescent="0.2">
      <c r="A23" s="148" t="s">
        <v>221</v>
      </c>
      <c r="B23" s="116" t="s">
        <v>73</v>
      </c>
      <c r="C23" s="96" t="s">
        <v>73</v>
      </c>
      <c r="D23" s="116" t="s">
        <v>343</v>
      </c>
      <c r="E23" s="96" t="s">
        <v>343</v>
      </c>
      <c r="F23" s="116" t="s">
        <v>343</v>
      </c>
      <c r="G23" s="96" t="s">
        <v>343</v>
      </c>
      <c r="I23" s="148"/>
      <c r="J23" s="151"/>
      <c r="K23" s="148"/>
      <c r="L23" s="151"/>
      <c r="N23" s="96" t="s">
        <v>114</v>
      </c>
      <c r="O23" s="7">
        <v>23</v>
      </c>
      <c r="Q23" s="55"/>
      <c r="R23" s="138" t="s">
        <v>193</v>
      </c>
    </row>
    <row r="24" spans="1:18" x14ac:dyDescent="0.2">
      <c r="A24" s="148" t="s">
        <v>221</v>
      </c>
      <c r="B24" s="116" t="s">
        <v>73</v>
      </c>
      <c r="C24" s="96" t="s">
        <v>73</v>
      </c>
      <c r="D24" s="116" t="s">
        <v>343</v>
      </c>
      <c r="E24" s="96" t="s">
        <v>343</v>
      </c>
      <c r="F24" s="116" t="s">
        <v>343</v>
      </c>
      <c r="G24" s="96" t="s">
        <v>343</v>
      </c>
      <c r="I24" s="148"/>
      <c r="J24" s="151"/>
      <c r="K24" s="148"/>
      <c r="L24" s="151"/>
      <c r="N24" s="96" t="s">
        <v>114</v>
      </c>
      <c r="O24" s="7">
        <v>24</v>
      </c>
      <c r="Q24" s="48" t="s">
        <v>26</v>
      </c>
      <c r="R24" s="138" t="s">
        <v>194</v>
      </c>
    </row>
    <row r="25" spans="1:18" x14ac:dyDescent="0.2">
      <c r="A25" s="148" t="s">
        <v>221</v>
      </c>
      <c r="B25" s="116" t="s">
        <v>73</v>
      </c>
      <c r="C25" s="96" t="s">
        <v>73</v>
      </c>
      <c r="D25" s="116" t="s">
        <v>343</v>
      </c>
      <c r="E25" s="96" t="s">
        <v>343</v>
      </c>
      <c r="F25" s="116" t="s">
        <v>343</v>
      </c>
      <c r="G25" s="96" t="s">
        <v>343</v>
      </c>
      <c r="I25" s="148"/>
      <c r="J25" s="151"/>
      <c r="K25" s="148"/>
      <c r="L25" s="151"/>
      <c r="N25" s="96" t="s">
        <v>114</v>
      </c>
      <c r="O25" s="7">
        <v>25</v>
      </c>
      <c r="Q25" s="51" t="s">
        <v>25</v>
      </c>
      <c r="R25" s="138" t="s">
        <v>195</v>
      </c>
    </row>
    <row r="26" spans="1:18" x14ac:dyDescent="0.2">
      <c r="A26" s="148" t="s">
        <v>221</v>
      </c>
      <c r="B26" s="116" t="s">
        <v>73</v>
      </c>
      <c r="C26" s="96" t="s">
        <v>73</v>
      </c>
      <c r="D26" s="116" t="s">
        <v>343</v>
      </c>
      <c r="E26" s="96" t="s">
        <v>343</v>
      </c>
      <c r="F26" s="116" t="s">
        <v>343</v>
      </c>
      <c r="G26" s="96" t="s">
        <v>343</v>
      </c>
      <c r="I26" s="148"/>
      <c r="J26" s="151"/>
      <c r="K26" s="148"/>
      <c r="L26" s="151"/>
      <c r="N26" s="96" t="s">
        <v>114</v>
      </c>
      <c r="O26" s="7">
        <v>26</v>
      </c>
      <c r="Q26" s="51" t="s">
        <v>24</v>
      </c>
      <c r="R26" s="138" t="s">
        <v>205</v>
      </c>
    </row>
    <row r="27" spans="1:18" x14ac:dyDescent="0.2">
      <c r="A27" s="148" t="s">
        <v>221</v>
      </c>
      <c r="B27" s="116" t="s">
        <v>73</v>
      </c>
      <c r="C27" s="96" t="s">
        <v>73</v>
      </c>
      <c r="D27" s="116" t="s">
        <v>343</v>
      </c>
      <c r="E27" s="96" t="s">
        <v>343</v>
      </c>
      <c r="F27" s="116" t="s">
        <v>343</v>
      </c>
      <c r="G27" s="96" t="s">
        <v>343</v>
      </c>
      <c r="I27" s="148"/>
      <c r="J27" s="151"/>
      <c r="K27" s="148"/>
      <c r="L27" s="151"/>
      <c r="N27" s="96" t="s">
        <v>114</v>
      </c>
      <c r="O27" s="7">
        <v>27</v>
      </c>
      <c r="R27" s="9"/>
    </row>
    <row r="28" spans="1:18" x14ac:dyDescent="0.2">
      <c r="A28" s="148" t="s">
        <v>221</v>
      </c>
      <c r="B28" s="116" t="s">
        <v>73</v>
      </c>
      <c r="C28" s="96" t="s">
        <v>73</v>
      </c>
      <c r="D28" s="116" t="s">
        <v>343</v>
      </c>
      <c r="E28" s="96" t="s">
        <v>343</v>
      </c>
      <c r="F28" s="116" t="s">
        <v>343</v>
      </c>
      <c r="G28" s="96" t="s">
        <v>343</v>
      </c>
      <c r="I28" s="148"/>
      <c r="J28" s="151"/>
      <c r="K28" s="148"/>
      <c r="L28" s="151"/>
      <c r="N28" s="96" t="s">
        <v>114</v>
      </c>
      <c r="O28" s="7">
        <v>28</v>
      </c>
    </row>
    <row r="29" spans="1:18" x14ac:dyDescent="0.2">
      <c r="A29" s="148" t="s">
        <v>221</v>
      </c>
      <c r="B29" s="116" t="s">
        <v>73</v>
      </c>
      <c r="C29" s="96" t="s">
        <v>73</v>
      </c>
      <c r="D29" s="116" t="s">
        <v>343</v>
      </c>
      <c r="E29" s="96" t="s">
        <v>343</v>
      </c>
      <c r="F29" s="116" t="s">
        <v>343</v>
      </c>
      <c r="G29" s="96" t="s">
        <v>343</v>
      </c>
      <c r="I29" s="148"/>
      <c r="J29" s="151"/>
      <c r="K29" s="148"/>
      <c r="L29" s="151"/>
      <c r="N29" s="96" t="s">
        <v>114</v>
      </c>
      <c r="O29" s="7">
        <v>29</v>
      </c>
    </row>
    <row r="30" spans="1:18" x14ac:dyDescent="0.2">
      <c r="A30" s="148" t="s">
        <v>221</v>
      </c>
      <c r="B30" s="116" t="s">
        <v>73</v>
      </c>
      <c r="C30" s="96" t="s">
        <v>73</v>
      </c>
      <c r="D30" s="116" t="s">
        <v>343</v>
      </c>
      <c r="E30" s="96" t="s">
        <v>343</v>
      </c>
      <c r="F30" s="116" t="s">
        <v>343</v>
      </c>
      <c r="G30" s="96" t="s">
        <v>343</v>
      </c>
      <c r="I30" s="148"/>
      <c r="J30" s="151"/>
      <c r="K30" s="148"/>
      <c r="L30" s="151"/>
      <c r="N30" s="96" t="s">
        <v>114</v>
      </c>
      <c r="O30" s="7">
        <v>30</v>
      </c>
      <c r="R30" s="53" t="s">
        <v>28</v>
      </c>
    </row>
    <row r="31" spans="1:18" x14ac:dyDescent="0.2">
      <c r="A31" s="148" t="s">
        <v>221</v>
      </c>
      <c r="B31" s="116" t="s">
        <v>73</v>
      </c>
      <c r="C31" s="96" t="s">
        <v>73</v>
      </c>
      <c r="D31" s="116" t="s">
        <v>343</v>
      </c>
      <c r="E31" s="96" t="s">
        <v>343</v>
      </c>
      <c r="F31" s="116" t="s">
        <v>343</v>
      </c>
      <c r="G31" s="96" t="s">
        <v>343</v>
      </c>
      <c r="I31" s="148"/>
      <c r="J31" s="151"/>
      <c r="K31" s="148"/>
      <c r="L31" s="151"/>
      <c r="N31" s="96" t="s">
        <v>114</v>
      </c>
      <c r="O31" s="7">
        <v>31</v>
      </c>
      <c r="R31" s="147" t="s">
        <v>185</v>
      </c>
    </row>
    <row r="32" spans="1:18" x14ac:dyDescent="0.2">
      <c r="A32" s="148" t="s">
        <v>221</v>
      </c>
      <c r="B32" s="116" t="s">
        <v>73</v>
      </c>
      <c r="C32" s="96" t="s">
        <v>73</v>
      </c>
      <c r="D32" s="116" t="s">
        <v>343</v>
      </c>
      <c r="E32" s="96" t="s">
        <v>343</v>
      </c>
      <c r="F32" s="116" t="s">
        <v>343</v>
      </c>
      <c r="G32" s="96" t="s">
        <v>343</v>
      </c>
      <c r="I32" s="148"/>
      <c r="J32" s="151"/>
      <c r="K32" s="148"/>
      <c r="L32" s="151"/>
      <c r="N32" s="96" t="s">
        <v>114</v>
      </c>
      <c r="O32" s="7">
        <v>32</v>
      </c>
      <c r="R32" s="147" t="s">
        <v>180</v>
      </c>
    </row>
    <row r="33" spans="1:18" x14ac:dyDescent="0.2">
      <c r="A33" s="148" t="s">
        <v>221</v>
      </c>
      <c r="B33" s="116" t="s">
        <v>73</v>
      </c>
      <c r="C33" s="96" t="s">
        <v>73</v>
      </c>
      <c r="D33" s="116" t="s">
        <v>343</v>
      </c>
      <c r="E33" s="96" t="s">
        <v>343</v>
      </c>
      <c r="F33" s="116" t="s">
        <v>343</v>
      </c>
      <c r="G33" s="96" t="s">
        <v>343</v>
      </c>
      <c r="I33" s="148"/>
      <c r="J33" s="151"/>
      <c r="K33" s="148"/>
      <c r="L33" s="151"/>
      <c r="N33" s="96" t="s">
        <v>114</v>
      </c>
      <c r="O33" s="7">
        <v>33</v>
      </c>
      <c r="R33" s="147" t="s">
        <v>181</v>
      </c>
    </row>
    <row r="34" spans="1:18" x14ac:dyDescent="0.2">
      <c r="A34" s="148" t="s">
        <v>221</v>
      </c>
      <c r="B34" s="116" t="s">
        <v>73</v>
      </c>
      <c r="C34" s="96" t="s">
        <v>73</v>
      </c>
      <c r="D34" s="116" t="s">
        <v>343</v>
      </c>
      <c r="E34" s="96" t="s">
        <v>343</v>
      </c>
      <c r="F34" s="116" t="s">
        <v>343</v>
      </c>
      <c r="G34" s="96" t="s">
        <v>343</v>
      </c>
      <c r="I34" s="148"/>
      <c r="J34" s="151"/>
      <c r="K34" s="148"/>
      <c r="L34" s="151"/>
      <c r="N34" s="96" t="s">
        <v>114</v>
      </c>
      <c r="O34" s="7">
        <v>34</v>
      </c>
      <c r="R34" s="147" t="s">
        <v>186</v>
      </c>
    </row>
    <row r="35" spans="1:18" x14ac:dyDescent="0.2">
      <c r="A35" s="148" t="s">
        <v>221</v>
      </c>
      <c r="B35" s="116" t="s">
        <v>73</v>
      </c>
      <c r="C35" s="96" t="s">
        <v>73</v>
      </c>
      <c r="D35" s="116" t="s">
        <v>343</v>
      </c>
      <c r="E35" s="96" t="s">
        <v>343</v>
      </c>
      <c r="F35" s="116" t="s">
        <v>343</v>
      </c>
      <c r="G35" s="96" t="s">
        <v>343</v>
      </c>
      <c r="I35" s="148"/>
      <c r="J35" s="151"/>
      <c r="K35" s="148"/>
      <c r="L35" s="151"/>
      <c r="N35" s="96" t="s">
        <v>114</v>
      </c>
      <c r="O35" s="7">
        <v>35</v>
      </c>
      <c r="R35" s="147" t="s">
        <v>187</v>
      </c>
    </row>
    <row r="36" spans="1:18" x14ac:dyDescent="0.2">
      <c r="A36" s="148" t="s">
        <v>221</v>
      </c>
      <c r="B36" s="116" t="s">
        <v>73</v>
      </c>
      <c r="C36" s="96" t="s">
        <v>73</v>
      </c>
      <c r="D36" s="116" t="s">
        <v>343</v>
      </c>
      <c r="E36" s="96" t="s">
        <v>343</v>
      </c>
      <c r="F36" s="116" t="s">
        <v>343</v>
      </c>
      <c r="G36" s="96" t="s">
        <v>343</v>
      </c>
      <c r="I36" s="148"/>
      <c r="J36" s="151"/>
      <c r="K36" s="148"/>
      <c r="L36" s="151"/>
      <c r="N36" s="96" t="s">
        <v>114</v>
      </c>
      <c r="O36" s="7">
        <v>36</v>
      </c>
      <c r="R36" s="147" t="s">
        <v>188</v>
      </c>
    </row>
    <row r="37" spans="1:18" x14ac:dyDescent="0.2">
      <c r="A37" s="148" t="s">
        <v>221</v>
      </c>
      <c r="B37" s="116" t="s">
        <v>73</v>
      </c>
      <c r="C37" s="96" t="s">
        <v>73</v>
      </c>
      <c r="D37" s="116" t="s">
        <v>343</v>
      </c>
      <c r="E37" s="96" t="s">
        <v>343</v>
      </c>
      <c r="F37" s="116" t="s">
        <v>343</v>
      </c>
      <c r="G37" s="96" t="s">
        <v>343</v>
      </c>
      <c r="I37" s="148"/>
      <c r="J37" s="151"/>
      <c r="K37" s="148"/>
      <c r="L37" s="151"/>
      <c r="N37" s="96" t="s">
        <v>114</v>
      </c>
      <c r="O37" s="7">
        <v>37</v>
      </c>
      <c r="R37" s="147" t="s">
        <v>189</v>
      </c>
    </row>
    <row r="38" spans="1:18" x14ac:dyDescent="0.2">
      <c r="A38" s="148" t="s">
        <v>221</v>
      </c>
      <c r="B38" s="116" t="s">
        <v>73</v>
      </c>
      <c r="C38" s="96" t="s">
        <v>73</v>
      </c>
      <c r="D38" s="116" t="s">
        <v>343</v>
      </c>
      <c r="E38" s="96" t="s">
        <v>343</v>
      </c>
      <c r="F38" s="116" t="s">
        <v>343</v>
      </c>
      <c r="G38" s="96" t="s">
        <v>343</v>
      </c>
      <c r="I38" s="148"/>
      <c r="J38" s="151"/>
      <c r="K38" s="148"/>
      <c r="L38" s="151"/>
      <c r="N38" s="96" t="s">
        <v>114</v>
      </c>
      <c r="O38" s="7">
        <v>38</v>
      </c>
      <c r="R38" s="147" t="s">
        <v>190</v>
      </c>
    </row>
    <row r="39" spans="1:18" x14ac:dyDescent="0.2">
      <c r="A39" s="148" t="s">
        <v>221</v>
      </c>
      <c r="B39" s="116" t="s">
        <v>73</v>
      </c>
      <c r="C39" s="96" t="s">
        <v>73</v>
      </c>
      <c r="D39" s="116" t="s">
        <v>343</v>
      </c>
      <c r="E39" s="96" t="s">
        <v>343</v>
      </c>
      <c r="F39" s="116" t="s">
        <v>343</v>
      </c>
      <c r="G39" s="96" t="s">
        <v>343</v>
      </c>
      <c r="I39" s="148"/>
      <c r="J39" s="151"/>
      <c r="K39" s="148"/>
      <c r="L39" s="151"/>
      <c r="N39" s="96" t="s">
        <v>114</v>
      </c>
      <c r="O39" s="7">
        <v>39</v>
      </c>
      <c r="R39" s="147" t="s">
        <v>191</v>
      </c>
    </row>
    <row r="40" spans="1:18" x14ac:dyDescent="0.2">
      <c r="A40" s="148" t="s">
        <v>221</v>
      </c>
      <c r="B40" s="116" t="s">
        <v>73</v>
      </c>
      <c r="C40" s="96" t="s">
        <v>73</v>
      </c>
      <c r="D40" s="116" t="s">
        <v>343</v>
      </c>
      <c r="E40" s="96" t="s">
        <v>343</v>
      </c>
      <c r="F40" s="116" t="s">
        <v>343</v>
      </c>
      <c r="G40" s="96" t="s">
        <v>343</v>
      </c>
      <c r="I40" s="148"/>
      <c r="J40" s="151"/>
      <c r="K40" s="148"/>
      <c r="L40" s="151"/>
      <c r="N40" s="96" t="s">
        <v>114</v>
      </c>
      <c r="O40" s="7">
        <v>40</v>
      </c>
      <c r="R40" s="147" t="s">
        <v>192</v>
      </c>
    </row>
    <row r="41" spans="1:18" x14ac:dyDescent="0.2">
      <c r="A41" s="148" t="s">
        <v>221</v>
      </c>
      <c r="B41" s="116" t="s">
        <v>73</v>
      </c>
      <c r="C41" s="96" t="s">
        <v>73</v>
      </c>
      <c r="D41" s="116" t="s">
        <v>343</v>
      </c>
      <c r="E41" s="96" t="s">
        <v>343</v>
      </c>
      <c r="F41" s="116" t="s">
        <v>343</v>
      </c>
      <c r="G41" s="96" t="s">
        <v>343</v>
      </c>
      <c r="I41" s="148"/>
      <c r="J41" s="151"/>
      <c r="K41" s="148"/>
      <c r="L41" s="151"/>
      <c r="N41" s="96" t="s">
        <v>114</v>
      </c>
      <c r="O41" s="7">
        <v>41</v>
      </c>
      <c r="R41" s="147" t="s">
        <v>193</v>
      </c>
    </row>
    <row r="42" spans="1:18" x14ac:dyDescent="0.2">
      <c r="A42" s="148" t="s">
        <v>221</v>
      </c>
      <c r="B42" s="116" t="s">
        <v>73</v>
      </c>
      <c r="C42" s="96" t="s">
        <v>73</v>
      </c>
      <c r="D42" s="116" t="s">
        <v>343</v>
      </c>
      <c r="E42" s="96" t="s">
        <v>343</v>
      </c>
      <c r="F42" s="116" t="s">
        <v>343</v>
      </c>
      <c r="G42" s="96" t="s">
        <v>343</v>
      </c>
      <c r="I42" s="148"/>
      <c r="J42" s="151"/>
      <c r="K42" s="148"/>
      <c r="L42" s="151"/>
      <c r="N42" s="96" t="s">
        <v>114</v>
      </c>
      <c r="O42" s="7">
        <v>42</v>
      </c>
      <c r="R42" s="147" t="s">
        <v>194</v>
      </c>
    </row>
    <row r="43" spans="1:18" x14ac:dyDescent="0.2">
      <c r="A43" s="148" t="s">
        <v>221</v>
      </c>
      <c r="B43" s="116" t="s">
        <v>73</v>
      </c>
      <c r="C43" s="96" t="s">
        <v>73</v>
      </c>
      <c r="D43" s="116" t="s">
        <v>343</v>
      </c>
      <c r="E43" s="96" t="s">
        <v>343</v>
      </c>
      <c r="F43" s="116" t="s">
        <v>343</v>
      </c>
      <c r="G43" s="96" t="s">
        <v>343</v>
      </c>
      <c r="I43" s="148"/>
      <c r="J43" s="151"/>
      <c r="K43" s="148"/>
      <c r="L43" s="151"/>
      <c r="N43" s="96" t="s">
        <v>114</v>
      </c>
      <c r="O43" s="7">
        <v>43</v>
      </c>
      <c r="R43" s="147" t="s">
        <v>195</v>
      </c>
    </row>
    <row r="44" spans="1:18" x14ac:dyDescent="0.2">
      <c r="A44" s="148" t="s">
        <v>221</v>
      </c>
      <c r="B44" s="116" t="s">
        <v>73</v>
      </c>
      <c r="C44" s="96" t="s">
        <v>73</v>
      </c>
      <c r="D44" s="116" t="s">
        <v>343</v>
      </c>
      <c r="E44" s="96" t="s">
        <v>343</v>
      </c>
      <c r="F44" s="116" t="s">
        <v>343</v>
      </c>
      <c r="G44" s="96" t="s">
        <v>343</v>
      </c>
      <c r="I44" s="148"/>
      <c r="J44" s="151"/>
      <c r="K44" s="148"/>
      <c r="L44" s="151"/>
      <c r="N44" s="96" t="s">
        <v>114</v>
      </c>
      <c r="O44" s="7">
        <v>44</v>
      </c>
      <c r="R44" s="147" t="s">
        <v>205</v>
      </c>
    </row>
    <row r="45" spans="1:18" x14ac:dyDescent="0.2">
      <c r="A45" s="148" t="s">
        <v>221</v>
      </c>
      <c r="B45" s="116" t="s">
        <v>73</v>
      </c>
      <c r="C45" s="96" t="s">
        <v>73</v>
      </c>
      <c r="D45" s="116" t="s">
        <v>343</v>
      </c>
      <c r="E45" s="96" t="s">
        <v>343</v>
      </c>
      <c r="F45" s="116" t="s">
        <v>343</v>
      </c>
      <c r="G45" s="96" t="s">
        <v>343</v>
      </c>
      <c r="I45" s="148"/>
      <c r="J45" s="151"/>
      <c r="K45" s="148"/>
      <c r="L45" s="151"/>
      <c r="N45" s="96" t="s">
        <v>114</v>
      </c>
      <c r="O45" s="7">
        <v>45</v>
      </c>
      <c r="R45" s="147" t="s">
        <v>239</v>
      </c>
    </row>
    <row r="46" spans="1:18" x14ac:dyDescent="0.2">
      <c r="A46" s="148" t="s">
        <v>221</v>
      </c>
      <c r="B46" s="116" t="s">
        <v>73</v>
      </c>
      <c r="C46" s="96" t="s">
        <v>73</v>
      </c>
      <c r="D46" s="116" t="s">
        <v>343</v>
      </c>
      <c r="E46" s="96" t="s">
        <v>343</v>
      </c>
      <c r="F46" s="116" t="s">
        <v>343</v>
      </c>
      <c r="G46" s="96" t="s">
        <v>343</v>
      </c>
      <c r="I46" s="148"/>
      <c r="J46" s="151"/>
      <c r="K46" s="148"/>
      <c r="L46" s="151"/>
      <c r="N46" s="96" t="s">
        <v>114</v>
      </c>
      <c r="O46" s="7">
        <v>46</v>
      </c>
    </row>
    <row r="47" spans="1:18" x14ac:dyDescent="0.2">
      <c r="A47" s="148" t="s">
        <v>221</v>
      </c>
      <c r="B47" s="116" t="s">
        <v>73</v>
      </c>
      <c r="C47" s="96" t="s">
        <v>73</v>
      </c>
      <c r="D47" s="116" t="s">
        <v>343</v>
      </c>
      <c r="E47" s="96" t="s">
        <v>343</v>
      </c>
      <c r="F47" s="116" t="s">
        <v>343</v>
      </c>
      <c r="G47" s="96" t="s">
        <v>343</v>
      </c>
      <c r="I47" s="148"/>
      <c r="J47" s="151"/>
      <c r="K47" s="148"/>
      <c r="L47" s="151"/>
      <c r="N47" s="96" t="s">
        <v>114</v>
      </c>
      <c r="O47" s="7">
        <v>47</v>
      </c>
    </row>
    <row r="48" spans="1:18" x14ac:dyDescent="0.2">
      <c r="A48" s="148" t="s">
        <v>221</v>
      </c>
      <c r="B48" s="116" t="s">
        <v>73</v>
      </c>
      <c r="C48" s="96" t="s">
        <v>73</v>
      </c>
      <c r="D48" s="116" t="s">
        <v>343</v>
      </c>
      <c r="E48" s="96" t="s">
        <v>343</v>
      </c>
      <c r="F48" s="116" t="s">
        <v>343</v>
      </c>
      <c r="G48" s="96" t="s">
        <v>343</v>
      </c>
      <c r="I48" s="148"/>
      <c r="J48" s="151"/>
      <c r="K48" s="148"/>
      <c r="L48" s="151"/>
      <c r="N48" s="96" t="s">
        <v>114</v>
      </c>
      <c r="O48" s="7">
        <v>48</v>
      </c>
    </row>
    <row r="49" spans="1:15" x14ac:dyDescent="0.2">
      <c r="A49" s="148" t="s">
        <v>221</v>
      </c>
      <c r="B49" s="116" t="s">
        <v>73</v>
      </c>
      <c r="C49" s="96" t="s">
        <v>73</v>
      </c>
      <c r="D49" s="116" t="s">
        <v>343</v>
      </c>
      <c r="E49" s="96" t="s">
        <v>343</v>
      </c>
      <c r="F49" s="116" t="s">
        <v>343</v>
      </c>
      <c r="G49" s="96" t="s">
        <v>343</v>
      </c>
      <c r="I49" s="148"/>
      <c r="J49" s="151"/>
      <c r="K49" s="148"/>
      <c r="L49" s="151"/>
      <c r="N49" s="96" t="s">
        <v>114</v>
      </c>
      <c r="O49" s="7">
        <v>49</v>
      </c>
    </row>
    <row r="50" spans="1:15" x14ac:dyDescent="0.2">
      <c r="A50" s="148" t="s">
        <v>221</v>
      </c>
      <c r="B50" s="116" t="s">
        <v>73</v>
      </c>
      <c r="C50" s="96" t="s">
        <v>73</v>
      </c>
      <c r="D50" s="116" t="s">
        <v>343</v>
      </c>
      <c r="E50" s="96" t="s">
        <v>343</v>
      </c>
      <c r="F50" s="116" t="s">
        <v>343</v>
      </c>
      <c r="G50" s="96" t="s">
        <v>343</v>
      </c>
      <c r="I50" s="148"/>
      <c r="J50" s="151"/>
      <c r="K50" s="148"/>
      <c r="L50" s="151"/>
      <c r="N50" s="96" t="s">
        <v>114</v>
      </c>
      <c r="O50" s="7">
        <v>50</v>
      </c>
    </row>
    <row r="51" spans="1:15" x14ac:dyDescent="0.2">
      <c r="A51" s="148" t="s">
        <v>221</v>
      </c>
      <c r="B51" s="116" t="s">
        <v>73</v>
      </c>
      <c r="C51" s="96" t="s">
        <v>73</v>
      </c>
      <c r="D51" s="116" t="s">
        <v>343</v>
      </c>
      <c r="E51" s="96" t="s">
        <v>343</v>
      </c>
      <c r="F51" s="116" t="s">
        <v>343</v>
      </c>
      <c r="G51" s="96" t="s">
        <v>343</v>
      </c>
      <c r="I51" s="148"/>
      <c r="J51" s="151"/>
      <c r="K51" s="148"/>
      <c r="L51" s="151"/>
      <c r="N51" s="96" t="s">
        <v>114</v>
      </c>
      <c r="O51" s="7">
        <v>51</v>
      </c>
    </row>
    <row r="52" spans="1:15" x14ac:dyDescent="0.2">
      <c r="A52" s="148" t="s">
        <v>221</v>
      </c>
      <c r="B52" s="116" t="s">
        <v>73</v>
      </c>
      <c r="C52" s="96" t="s">
        <v>73</v>
      </c>
      <c r="D52" s="116" t="s">
        <v>343</v>
      </c>
      <c r="E52" s="96" t="s">
        <v>343</v>
      </c>
      <c r="F52" s="116" t="s">
        <v>343</v>
      </c>
      <c r="G52" s="96" t="s">
        <v>343</v>
      </c>
      <c r="I52" s="148"/>
      <c r="J52" s="151"/>
      <c r="K52" s="148"/>
      <c r="L52" s="151"/>
      <c r="N52" s="96" t="s">
        <v>114</v>
      </c>
      <c r="O52" s="7">
        <v>52</v>
      </c>
    </row>
    <row r="53" spans="1:15" x14ac:dyDescent="0.2">
      <c r="A53" s="148" t="s">
        <v>221</v>
      </c>
      <c r="B53" s="116" t="s">
        <v>73</v>
      </c>
      <c r="C53" s="96" t="s">
        <v>73</v>
      </c>
      <c r="D53" s="116" t="s">
        <v>343</v>
      </c>
      <c r="E53" s="96" t="s">
        <v>343</v>
      </c>
      <c r="F53" s="116" t="s">
        <v>343</v>
      </c>
      <c r="G53" s="96" t="s">
        <v>343</v>
      </c>
      <c r="I53" s="148"/>
      <c r="J53" s="151"/>
      <c r="K53" s="148"/>
      <c r="L53" s="151"/>
      <c r="N53" s="96" t="s">
        <v>114</v>
      </c>
      <c r="O53" s="7">
        <v>53</v>
      </c>
    </row>
    <row r="54" spans="1:15" x14ac:dyDescent="0.2">
      <c r="A54" s="148" t="s">
        <v>221</v>
      </c>
      <c r="B54" s="116" t="s">
        <v>73</v>
      </c>
      <c r="C54" s="96" t="s">
        <v>73</v>
      </c>
      <c r="D54" s="116" t="s">
        <v>343</v>
      </c>
      <c r="E54" s="96" t="s">
        <v>343</v>
      </c>
      <c r="F54" s="116" t="s">
        <v>343</v>
      </c>
      <c r="G54" s="96" t="s">
        <v>343</v>
      </c>
      <c r="I54" s="148"/>
      <c r="J54" s="151"/>
      <c r="K54" s="148"/>
      <c r="L54" s="151"/>
      <c r="N54" s="96" t="s">
        <v>114</v>
      </c>
      <c r="O54" s="7">
        <v>54</v>
      </c>
    </row>
    <row r="55" spans="1:15" x14ac:dyDescent="0.2">
      <c r="A55" s="148" t="s">
        <v>221</v>
      </c>
      <c r="B55" s="116" t="s">
        <v>73</v>
      </c>
      <c r="C55" s="96" t="s">
        <v>73</v>
      </c>
      <c r="D55" s="116" t="s">
        <v>343</v>
      </c>
      <c r="E55" s="96" t="s">
        <v>343</v>
      </c>
      <c r="F55" s="116" t="s">
        <v>343</v>
      </c>
      <c r="G55" s="96" t="s">
        <v>343</v>
      </c>
      <c r="I55" s="148"/>
      <c r="J55" s="151"/>
      <c r="K55" s="148"/>
      <c r="L55" s="151"/>
      <c r="N55" s="96" t="s">
        <v>114</v>
      </c>
      <c r="O55" s="7">
        <v>55</v>
      </c>
    </row>
    <row r="56" spans="1:15" x14ac:dyDescent="0.2">
      <c r="A56" s="148" t="s">
        <v>221</v>
      </c>
      <c r="B56" s="116" t="s">
        <v>73</v>
      </c>
      <c r="C56" s="96" t="s">
        <v>73</v>
      </c>
      <c r="D56" s="116" t="s">
        <v>343</v>
      </c>
      <c r="E56" s="96" t="s">
        <v>343</v>
      </c>
      <c r="F56" s="116" t="s">
        <v>343</v>
      </c>
      <c r="G56" s="96" t="s">
        <v>343</v>
      </c>
      <c r="I56" s="148"/>
      <c r="J56" s="151"/>
      <c r="K56" s="148"/>
      <c r="L56" s="151"/>
      <c r="N56" s="96" t="s">
        <v>114</v>
      </c>
      <c r="O56" s="7">
        <v>56</v>
      </c>
    </row>
    <row r="57" spans="1:15" x14ac:dyDescent="0.2">
      <c r="A57" s="148" t="s">
        <v>221</v>
      </c>
      <c r="B57" s="116" t="s">
        <v>73</v>
      </c>
      <c r="C57" s="96" t="s">
        <v>73</v>
      </c>
      <c r="D57" s="116" t="s">
        <v>343</v>
      </c>
      <c r="E57" s="96" t="s">
        <v>343</v>
      </c>
      <c r="F57" s="116" t="s">
        <v>343</v>
      </c>
      <c r="G57" s="96" t="s">
        <v>343</v>
      </c>
      <c r="I57" s="148"/>
      <c r="J57" s="151"/>
      <c r="K57" s="148"/>
      <c r="L57" s="151"/>
      <c r="N57" s="96" t="s">
        <v>114</v>
      </c>
      <c r="O57" s="7">
        <v>57</v>
      </c>
    </row>
    <row r="58" spans="1:15" x14ac:dyDescent="0.2">
      <c r="A58" s="148" t="s">
        <v>221</v>
      </c>
      <c r="B58" s="116" t="s">
        <v>73</v>
      </c>
      <c r="C58" s="96" t="s">
        <v>73</v>
      </c>
      <c r="D58" s="116" t="s">
        <v>343</v>
      </c>
      <c r="E58" s="96" t="s">
        <v>343</v>
      </c>
      <c r="F58" s="116" t="s">
        <v>343</v>
      </c>
      <c r="G58" s="96" t="s">
        <v>343</v>
      </c>
      <c r="I58" s="148"/>
      <c r="J58" s="151"/>
      <c r="K58" s="148"/>
      <c r="L58" s="151"/>
      <c r="N58" s="96" t="s">
        <v>114</v>
      </c>
      <c r="O58" s="7">
        <v>58</v>
      </c>
    </row>
    <row r="59" spans="1:15" x14ac:dyDescent="0.2">
      <c r="A59" s="148" t="s">
        <v>221</v>
      </c>
      <c r="B59" s="116" t="s">
        <v>73</v>
      </c>
      <c r="C59" s="96" t="s">
        <v>73</v>
      </c>
      <c r="D59" s="116" t="s">
        <v>343</v>
      </c>
      <c r="E59" s="96" t="s">
        <v>343</v>
      </c>
      <c r="F59" s="116" t="s">
        <v>343</v>
      </c>
      <c r="G59" s="96" t="s">
        <v>343</v>
      </c>
      <c r="I59" s="148"/>
      <c r="J59" s="151"/>
      <c r="K59" s="148"/>
      <c r="L59" s="151"/>
      <c r="N59" s="96" t="s">
        <v>114</v>
      </c>
      <c r="O59" s="7">
        <v>59</v>
      </c>
    </row>
    <row r="60" spans="1:15" x14ac:dyDescent="0.2">
      <c r="A60" s="148" t="s">
        <v>221</v>
      </c>
      <c r="B60" s="116" t="s">
        <v>73</v>
      </c>
      <c r="C60" s="96" t="s">
        <v>73</v>
      </c>
      <c r="D60" s="116" t="s">
        <v>343</v>
      </c>
      <c r="E60" s="96" t="s">
        <v>343</v>
      </c>
      <c r="F60" s="116" t="s">
        <v>343</v>
      </c>
      <c r="G60" s="96" t="s">
        <v>343</v>
      </c>
      <c r="I60" s="148"/>
      <c r="J60" s="151"/>
      <c r="K60" s="148"/>
      <c r="L60" s="151"/>
      <c r="N60" s="96" t="s">
        <v>114</v>
      </c>
      <c r="O60" s="7">
        <v>60</v>
      </c>
    </row>
    <row r="61" spans="1:15" x14ac:dyDescent="0.2">
      <c r="A61" s="148" t="s">
        <v>221</v>
      </c>
      <c r="B61" s="116" t="s">
        <v>73</v>
      </c>
      <c r="C61" s="96" t="s">
        <v>73</v>
      </c>
      <c r="D61" s="116" t="s">
        <v>343</v>
      </c>
      <c r="E61" s="96" t="s">
        <v>343</v>
      </c>
      <c r="F61" s="116" t="s">
        <v>343</v>
      </c>
      <c r="G61" s="96" t="s">
        <v>343</v>
      </c>
      <c r="I61" s="148"/>
      <c r="J61" s="151"/>
      <c r="K61" s="148"/>
      <c r="L61" s="151"/>
      <c r="N61" s="96" t="s">
        <v>114</v>
      </c>
      <c r="O61" s="7">
        <v>61</v>
      </c>
    </row>
    <row r="62" spans="1:15" x14ac:dyDescent="0.2">
      <c r="A62" s="148" t="s">
        <v>221</v>
      </c>
      <c r="B62" s="116" t="s">
        <v>73</v>
      </c>
      <c r="C62" s="96" t="s">
        <v>73</v>
      </c>
      <c r="D62" s="116" t="s">
        <v>343</v>
      </c>
      <c r="E62" s="96" t="s">
        <v>343</v>
      </c>
      <c r="F62" s="116" t="s">
        <v>343</v>
      </c>
      <c r="G62" s="96" t="s">
        <v>343</v>
      </c>
      <c r="I62" s="148"/>
      <c r="J62" s="151"/>
      <c r="K62" s="148"/>
      <c r="L62" s="151"/>
      <c r="N62" s="96" t="s">
        <v>114</v>
      </c>
      <c r="O62" s="7">
        <v>62</v>
      </c>
    </row>
    <row r="63" spans="1:15" x14ac:dyDescent="0.2">
      <c r="A63" s="148" t="s">
        <v>221</v>
      </c>
      <c r="B63" s="116" t="s">
        <v>73</v>
      </c>
      <c r="C63" s="96" t="s">
        <v>73</v>
      </c>
      <c r="D63" s="116" t="s">
        <v>343</v>
      </c>
      <c r="E63" s="96" t="s">
        <v>343</v>
      </c>
      <c r="F63" s="116" t="s">
        <v>343</v>
      </c>
      <c r="G63" s="96" t="s">
        <v>343</v>
      </c>
      <c r="I63" s="148"/>
      <c r="J63" s="151"/>
      <c r="K63" s="148"/>
      <c r="L63" s="151"/>
      <c r="N63" s="96" t="s">
        <v>114</v>
      </c>
      <c r="O63" s="7">
        <v>63</v>
      </c>
    </row>
    <row r="64" spans="1:15" x14ac:dyDescent="0.2">
      <c r="A64" s="148" t="s">
        <v>221</v>
      </c>
      <c r="B64" s="116" t="s">
        <v>73</v>
      </c>
      <c r="C64" s="96" t="s">
        <v>73</v>
      </c>
      <c r="D64" s="116" t="s">
        <v>343</v>
      </c>
      <c r="E64" s="96" t="s">
        <v>343</v>
      </c>
      <c r="F64" s="116" t="s">
        <v>343</v>
      </c>
      <c r="G64" s="96" t="s">
        <v>343</v>
      </c>
      <c r="I64" s="148"/>
      <c r="J64" s="151"/>
      <c r="K64" s="148"/>
      <c r="L64" s="151"/>
      <c r="N64" s="96" t="s">
        <v>114</v>
      </c>
      <c r="O64" s="7">
        <v>64</v>
      </c>
    </row>
    <row r="65" spans="1:15" x14ac:dyDescent="0.2">
      <c r="A65" s="148" t="s">
        <v>221</v>
      </c>
      <c r="B65" s="116" t="s">
        <v>73</v>
      </c>
      <c r="C65" s="96" t="s">
        <v>73</v>
      </c>
      <c r="D65" s="116" t="s">
        <v>343</v>
      </c>
      <c r="E65" s="96" t="s">
        <v>343</v>
      </c>
      <c r="F65" s="116" t="s">
        <v>343</v>
      </c>
      <c r="G65" s="96" t="s">
        <v>343</v>
      </c>
      <c r="I65" s="148"/>
      <c r="J65" s="151"/>
      <c r="K65" s="148"/>
      <c r="L65" s="151"/>
      <c r="N65" s="96" t="s">
        <v>114</v>
      </c>
      <c r="O65" s="7">
        <v>65</v>
      </c>
    </row>
    <row r="66" spans="1:15" x14ac:dyDescent="0.2">
      <c r="A66" s="148" t="s">
        <v>221</v>
      </c>
      <c r="B66" s="116" t="s">
        <v>73</v>
      </c>
      <c r="C66" s="96" t="s">
        <v>73</v>
      </c>
      <c r="D66" s="116" t="s">
        <v>343</v>
      </c>
      <c r="E66" s="96" t="s">
        <v>343</v>
      </c>
      <c r="F66" s="116" t="s">
        <v>343</v>
      </c>
      <c r="G66" s="96" t="s">
        <v>343</v>
      </c>
      <c r="I66" s="148"/>
      <c r="J66" s="151"/>
      <c r="K66" s="148"/>
      <c r="L66" s="151"/>
      <c r="N66" s="96" t="s">
        <v>114</v>
      </c>
      <c r="O66" s="7">
        <v>66</v>
      </c>
    </row>
    <row r="67" spans="1:15" x14ac:dyDescent="0.2">
      <c r="A67" s="148" t="s">
        <v>221</v>
      </c>
      <c r="B67" s="116" t="s">
        <v>73</v>
      </c>
      <c r="C67" s="96" t="s">
        <v>73</v>
      </c>
      <c r="D67" s="116" t="s">
        <v>343</v>
      </c>
      <c r="E67" s="96" t="s">
        <v>343</v>
      </c>
      <c r="F67" s="116" t="s">
        <v>343</v>
      </c>
      <c r="G67" s="96" t="s">
        <v>343</v>
      </c>
      <c r="I67" s="148"/>
      <c r="J67" s="151"/>
      <c r="K67" s="148"/>
      <c r="L67" s="151"/>
      <c r="N67" s="96" t="s">
        <v>114</v>
      </c>
      <c r="O67" s="7">
        <v>67</v>
      </c>
    </row>
    <row r="68" spans="1:15" x14ac:dyDescent="0.2">
      <c r="A68" s="148" t="s">
        <v>221</v>
      </c>
      <c r="B68" s="116" t="s">
        <v>73</v>
      </c>
      <c r="C68" s="96" t="s">
        <v>73</v>
      </c>
      <c r="D68" s="116" t="s">
        <v>343</v>
      </c>
      <c r="E68" s="96" t="s">
        <v>343</v>
      </c>
      <c r="F68" s="116" t="s">
        <v>343</v>
      </c>
      <c r="G68" s="96" t="s">
        <v>343</v>
      </c>
      <c r="I68" s="148"/>
      <c r="J68" s="151"/>
      <c r="K68" s="148"/>
      <c r="L68" s="151"/>
      <c r="N68" s="96" t="s">
        <v>114</v>
      </c>
      <c r="O68" s="7">
        <v>68</v>
      </c>
    </row>
    <row r="69" spans="1:15" x14ac:dyDescent="0.2">
      <c r="A69" s="148" t="s">
        <v>221</v>
      </c>
      <c r="B69" s="116" t="s">
        <v>73</v>
      </c>
      <c r="C69" s="96" t="s">
        <v>73</v>
      </c>
      <c r="D69" s="116" t="s">
        <v>343</v>
      </c>
      <c r="E69" s="96" t="s">
        <v>343</v>
      </c>
      <c r="F69" s="116" t="s">
        <v>343</v>
      </c>
      <c r="G69" s="96" t="s">
        <v>343</v>
      </c>
      <c r="I69" s="148"/>
      <c r="J69" s="151"/>
      <c r="K69" s="148"/>
      <c r="L69" s="151"/>
      <c r="N69" s="96" t="s">
        <v>114</v>
      </c>
      <c r="O69" s="7">
        <v>69</v>
      </c>
    </row>
    <row r="70" spans="1:15" x14ac:dyDescent="0.2">
      <c r="A70" s="148" t="s">
        <v>221</v>
      </c>
      <c r="B70" s="116" t="s">
        <v>73</v>
      </c>
      <c r="C70" s="96" t="s">
        <v>73</v>
      </c>
      <c r="D70" s="116" t="s">
        <v>343</v>
      </c>
      <c r="E70" s="96" t="s">
        <v>343</v>
      </c>
      <c r="F70" s="116" t="s">
        <v>343</v>
      </c>
      <c r="G70" s="96" t="s">
        <v>343</v>
      </c>
      <c r="I70" s="148"/>
      <c r="J70" s="151"/>
      <c r="K70" s="148"/>
      <c r="L70" s="151"/>
      <c r="N70" s="96" t="s">
        <v>114</v>
      </c>
      <c r="O70" s="7">
        <v>70</v>
      </c>
    </row>
    <row r="71" spans="1:15" x14ac:dyDescent="0.2">
      <c r="A71" s="116"/>
      <c r="B71" s="116"/>
      <c r="C71" s="96"/>
      <c r="D71" s="116"/>
      <c r="E71" s="96"/>
      <c r="F71" s="116"/>
      <c r="G71" s="96"/>
      <c r="I71" s="116"/>
      <c r="J71" s="96"/>
      <c r="K71" s="116"/>
      <c r="L71" s="96"/>
      <c r="N71" s="96"/>
    </row>
    <row r="72" spans="1:15" x14ac:dyDescent="0.2">
      <c r="A72" s="116"/>
      <c r="B72" s="116"/>
      <c r="C72" s="96"/>
      <c r="D72" s="116"/>
      <c r="E72" s="96"/>
      <c r="F72" s="116"/>
      <c r="G72" s="96"/>
      <c r="I72" s="116"/>
      <c r="J72" s="96"/>
      <c r="K72" s="116"/>
      <c r="L72" s="96"/>
      <c r="N72" s="96"/>
    </row>
    <row r="73" spans="1:15" x14ac:dyDescent="0.2">
      <c r="A73" s="116"/>
      <c r="B73" s="116"/>
      <c r="C73" s="96"/>
      <c r="D73" s="116"/>
      <c r="E73" s="96"/>
      <c r="F73" s="116"/>
      <c r="G73" s="96"/>
      <c r="I73" s="116"/>
      <c r="J73" s="96"/>
      <c r="K73" s="116"/>
      <c r="L73" s="96"/>
      <c r="N73" s="96"/>
    </row>
    <row r="74" spans="1:15" x14ac:dyDescent="0.2">
      <c r="A74" s="116"/>
      <c r="B74" s="116"/>
      <c r="C74" s="96"/>
      <c r="D74" s="116"/>
      <c r="E74" s="96"/>
      <c r="F74" s="116"/>
      <c r="G74" s="96"/>
      <c r="I74" s="116"/>
      <c r="J74" s="96"/>
      <c r="K74" s="116"/>
      <c r="L74" s="96"/>
      <c r="N74" s="96"/>
    </row>
    <row r="75" spans="1:15" x14ac:dyDescent="0.2">
      <c r="A75" s="116"/>
      <c r="B75" s="116"/>
      <c r="C75" s="96"/>
      <c r="D75" s="116"/>
      <c r="E75" s="96"/>
      <c r="F75" s="116"/>
      <c r="G75" s="96"/>
      <c r="I75" s="116"/>
      <c r="J75" s="96"/>
      <c r="K75" s="116"/>
      <c r="L75" s="96"/>
      <c r="N75" s="96"/>
    </row>
    <row r="76" spans="1:15" x14ac:dyDescent="0.2">
      <c r="A76" s="116"/>
      <c r="B76" s="116"/>
      <c r="C76" s="96"/>
      <c r="D76" s="116"/>
      <c r="E76" s="96"/>
      <c r="F76" s="116"/>
      <c r="G76" s="96"/>
      <c r="I76" s="116"/>
      <c r="J76" s="96"/>
      <c r="K76" s="116"/>
      <c r="L76" s="96"/>
      <c r="N76" s="96"/>
    </row>
    <row r="77" spans="1:15" x14ac:dyDescent="0.2">
      <c r="A77" s="116"/>
      <c r="B77" s="116"/>
      <c r="C77" s="96"/>
      <c r="D77" s="116"/>
      <c r="E77" s="96"/>
      <c r="F77" s="116"/>
      <c r="G77" s="96"/>
      <c r="I77" s="116"/>
      <c r="J77" s="96"/>
      <c r="K77" s="116"/>
      <c r="L77" s="96"/>
      <c r="N77" s="96"/>
    </row>
    <row r="78" spans="1:15" x14ac:dyDescent="0.2">
      <c r="A78" s="116"/>
      <c r="B78" s="116"/>
      <c r="C78" s="96"/>
      <c r="D78" s="116"/>
      <c r="E78" s="96"/>
      <c r="F78" s="116"/>
      <c r="G78" s="96"/>
      <c r="I78" s="116"/>
      <c r="J78" s="96"/>
      <c r="K78" s="116"/>
      <c r="L78" s="96"/>
      <c r="N78" s="96"/>
    </row>
    <row r="79" spans="1:15" x14ac:dyDescent="0.2">
      <c r="A79" s="116"/>
      <c r="B79" s="116"/>
      <c r="C79" s="96"/>
      <c r="D79" s="116"/>
      <c r="E79" s="96"/>
      <c r="F79" s="116"/>
      <c r="G79" s="96"/>
      <c r="I79" s="116"/>
      <c r="J79" s="96"/>
      <c r="K79" s="116"/>
      <c r="L79" s="96"/>
      <c r="N79" s="96"/>
    </row>
    <row r="80" spans="1:15" x14ac:dyDescent="0.2">
      <c r="A80" s="116"/>
      <c r="B80" s="116"/>
      <c r="C80" s="96"/>
      <c r="D80" s="116"/>
      <c r="E80" s="96"/>
      <c r="F80" s="116"/>
      <c r="G80" s="96"/>
      <c r="I80" s="116"/>
      <c r="J80" s="96"/>
      <c r="K80" s="116"/>
      <c r="L80" s="96"/>
      <c r="N80" s="96"/>
    </row>
  </sheetData>
  <sheetProtection selectLockedCells="1"/>
  <pageMargins left="0.75" right="0.75" top="1" bottom="1" header="0.5" footer="0.5"/>
  <pageSetup paperSize="9" orientation="portrait" horizontalDpi="4294967294" verticalDpi="300"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P129"/>
  <sheetViews>
    <sheetView workbookViewId="0">
      <selection activeCell="C5" sqref="C5:D5"/>
    </sheetView>
  </sheetViews>
  <sheetFormatPr defaultRowHeight="12.75" x14ac:dyDescent="0.2"/>
  <cols>
    <col min="1" max="1" width="3.85546875" style="10" bestFit="1" customWidth="1"/>
    <col min="2" max="2" width="12.42578125" style="10" customWidth="1"/>
    <col min="3" max="3" width="17.28515625" style="3" customWidth="1"/>
    <col min="4" max="4" width="19.42578125" style="3" customWidth="1"/>
    <col min="5" max="5" width="14.5703125" style="10" customWidth="1"/>
    <col min="6" max="6" width="7.85546875" style="10" customWidth="1"/>
    <col min="7" max="7" width="13.85546875" style="3" customWidth="1"/>
    <col min="8" max="8" width="10.5703125" style="5" customWidth="1"/>
    <col min="9" max="9" width="11.7109375" style="10" customWidth="1"/>
    <col min="10" max="10" width="5.7109375" style="32" customWidth="1"/>
    <col min="11" max="11" width="5" style="34" customWidth="1"/>
    <col min="12" max="12" width="7" style="34" customWidth="1"/>
    <col min="13" max="13" width="5.28515625" style="39" customWidth="1"/>
    <col min="14" max="14" width="11.140625" style="36" customWidth="1"/>
    <col min="15" max="15" width="12.5703125" style="37" customWidth="1"/>
    <col min="16" max="16384" width="9.140625" style="3"/>
  </cols>
  <sheetData>
    <row r="1" spans="1:15" ht="18" x14ac:dyDescent="0.2">
      <c r="A1" s="140">
        <v>60</v>
      </c>
      <c r="B1" s="124" t="s">
        <v>46</v>
      </c>
      <c r="D1" s="136" t="s">
        <v>29</v>
      </c>
      <c r="E1" s="44"/>
      <c r="F1" s="44"/>
      <c r="G1" s="9"/>
      <c r="H1" s="241" t="s">
        <v>219</v>
      </c>
      <c r="I1" s="241"/>
    </row>
    <row r="2" spans="1:15" ht="23.25" x14ac:dyDescent="0.35">
      <c r="A2" s="243" t="s">
        <v>350</v>
      </c>
      <c r="B2" s="243"/>
      <c r="C2" s="243"/>
      <c r="D2" s="243"/>
      <c r="E2" s="243"/>
      <c r="F2" s="243"/>
      <c r="G2" s="243"/>
      <c r="H2" s="243"/>
      <c r="I2" s="243"/>
      <c r="J2" s="23"/>
      <c r="M2" s="35"/>
    </row>
    <row r="3" spans="1:15" ht="23.25" customHeight="1" thickBot="1" x14ac:dyDescent="0.25">
      <c r="A3" s="111">
        <f>IF(C5="",2,1+MATCH(C5,Clubs!A2:A51,0))</f>
        <v>34</v>
      </c>
      <c r="B3" s="111"/>
      <c r="C3" s="242" t="s">
        <v>0</v>
      </c>
      <c r="D3" s="242"/>
      <c r="E3" s="242"/>
      <c r="F3" s="242"/>
      <c r="G3" s="242"/>
      <c r="H3" s="242"/>
      <c r="I3" s="141">
        <v>2017</v>
      </c>
      <c r="J3" s="24"/>
      <c r="M3" s="35"/>
    </row>
    <row r="4" spans="1:15" ht="95.25" customHeight="1" thickBot="1" x14ac:dyDescent="0.25">
      <c r="A4" s="226" t="s">
        <v>41</v>
      </c>
      <c r="B4" s="227"/>
      <c r="C4" s="244" t="s">
        <v>369</v>
      </c>
      <c r="D4" s="245"/>
      <c r="E4" s="230" t="s">
        <v>1</v>
      </c>
      <c r="F4" s="231"/>
      <c r="G4" s="246" t="s">
        <v>368</v>
      </c>
      <c r="H4" s="247"/>
      <c r="I4" s="248"/>
      <c r="J4" s="25"/>
      <c r="M4" s="35"/>
    </row>
    <row r="5" spans="1:15" ht="16.5" customHeight="1" thickBot="1" x14ac:dyDescent="0.25">
      <c r="A5" s="226" t="s">
        <v>14</v>
      </c>
      <c r="B5" s="227"/>
      <c r="C5" s="228" t="s">
        <v>332</v>
      </c>
      <c r="D5" s="229"/>
      <c r="E5" s="230" t="s">
        <v>2</v>
      </c>
      <c r="F5" s="231"/>
      <c r="G5" s="234" t="s">
        <v>371</v>
      </c>
      <c r="H5" s="235"/>
      <c r="I5" s="236"/>
      <c r="J5" s="25"/>
      <c r="L5" s="38"/>
      <c r="M5" s="38"/>
    </row>
    <row r="6" spans="1:15" ht="16.5" customHeight="1" thickBot="1" x14ac:dyDescent="0.25">
      <c r="A6" s="226" t="s">
        <v>3</v>
      </c>
      <c r="B6" s="227"/>
      <c r="C6" s="232" t="str">
        <f ca="1">IF(A3="#N/A","",INDIRECT("Clubs!"&amp;"D"&amp;TEXT(A3,"0")))</f>
        <v>Your contact</v>
      </c>
      <c r="D6" s="233"/>
      <c r="E6" s="230" t="s">
        <v>84</v>
      </c>
      <c r="F6" s="231"/>
      <c r="G6" s="217" t="str">
        <f ca="1">IF(A3="","",INDIRECT("Clubs!"&amp;"E"&amp;TEXT(A3,"0")))</f>
        <v>Your BG Number</v>
      </c>
      <c r="H6" s="218"/>
      <c r="I6" s="219"/>
      <c r="J6" s="26"/>
      <c r="M6" s="35"/>
    </row>
    <row r="7" spans="1:15" ht="30" customHeight="1" thickBot="1" x14ac:dyDescent="0.25">
      <c r="A7" s="237" t="s">
        <v>4</v>
      </c>
      <c r="B7" s="238"/>
      <c r="C7" s="251" t="str">
        <f ca="1">IF(A3="","",INDIRECT("Clubs!"&amp;"B"&amp;TEXT(A3,"0")))</f>
        <v>Your address</v>
      </c>
      <c r="D7" s="252"/>
      <c r="E7" s="230" t="s">
        <v>5</v>
      </c>
      <c r="F7" s="231"/>
      <c r="G7" s="217" t="str">
        <f ca="1">IF(A3="","",INDIRECT("Clubs!"&amp;"F"&amp;TEXT(A3,"0")))</f>
        <v>Your phone</v>
      </c>
      <c r="H7" s="218"/>
      <c r="I7" s="219"/>
      <c r="J7" s="26"/>
      <c r="M7" s="35"/>
    </row>
    <row r="8" spans="1:15" ht="18.75" customHeight="1" thickBot="1" x14ac:dyDescent="0.25">
      <c r="A8" s="239"/>
      <c r="B8" s="240"/>
      <c r="C8" s="253"/>
      <c r="D8" s="254"/>
      <c r="E8" s="230" t="s">
        <v>6</v>
      </c>
      <c r="F8" s="231"/>
      <c r="G8" s="217" t="str">
        <f ca="1">IF(A3="","",INDIRECT("Clubs!"&amp;"G"&amp;TEXT(A3,"0")))</f>
        <v>Your emails; separated with semi-colons</v>
      </c>
      <c r="H8" s="218"/>
      <c r="I8" s="219"/>
      <c r="J8" s="26"/>
      <c r="M8" s="35"/>
    </row>
    <row r="9" spans="1:15" ht="16.5" customHeight="1" thickBot="1" x14ac:dyDescent="0.25">
      <c r="A9" s="226" t="s">
        <v>43</v>
      </c>
      <c r="B9" s="227"/>
      <c r="C9" s="249" t="str">
        <f ca="1">IF(A3="","",INDIRECT("Clubs!"&amp;"C"&amp;TEXT(A3,"0")))</f>
        <v>Your postcode</v>
      </c>
      <c r="D9" s="250"/>
      <c r="E9" s="230" t="s">
        <v>8</v>
      </c>
      <c r="F9" s="231"/>
      <c r="G9" s="217" t="str">
        <f ca="1">IF(A3="","",INDIRECT("Clubs!"&amp;"H"&amp;TEXT(A3,"0")))</f>
        <v>Your colours</v>
      </c>
      <c r="H9" s="218"/>
      <c r="I9" s="219"/>
      <c r="J9" s="26"/>
      <c r="M9" s="35"/>
    </row>
    <row r="10" spans="1:15" ht="16.5" thickBot="1" x14ac:dyDescent="0.25">
      <c r="A10" s="41"/>
      <c r="B10" s="41"/>
      <c r="C10" s="6"/>
      <c r="D10" s="4"/>
      <c r="E10" s="40"/>
      <c r="F10" s="33"/>
      <c r="G10" s="8"/>
      <c r="H10" s="77"/>
      <c r="I10" s="33"/>
      <c r="J10" s="27"/>
      <c r="K10" s="112"/>
      <c r="L10" s="112"/>
      <c r="M10" s="112"/>
      <c r="N10" s="112"/>
      <c r="O10" s="112"/>
    </row>
    <row r="11" spans="1:15" customFormat="1" ht="15.75" customHeight="1" thickBot="1" x14ac:dyDescent="0.3">
      <c r="A11" s="222" t="s">
        <v>218</v>
      </c>
      <c r="B11" s="223"/>
      <c r="C11" s="224"/>
      <c r="D11" s="225"/>
      <c r="E11" s="146">
        <v>0</v>
      </c>
      <c r="F11" s="127" t="s">
        <v>78</v>
      </c>
      <c r="G11" s="128">
        <v>10</v>
      </c>
      <c r="H11" s="1" t="s">
        <v>79</v>
      </c>
      <c r="I11" s="21">
        <f xml:space="preserve"> G11*E11</f>
        <v>0</v>
      </c>
      <c r="J11" s="2"/>
      <c r="K11" s="2"/>
    </row>
    <row r="12" spans="1:15" s="19" customFormat="1" ht="9.9499999999999993" customHeight="1" x14ac:dyDescent="0.25">
      <c r="A12" s="66"/>
      <c r="B12" s="66"/>
      <c r="C12" s="67"/>
      <c r="D12" s="67"/>
      <c r="E12" s="67"/>
      <c r="F12" s="68"/>
      <c r="G12" s="69"/>
      <c r="H12" s="70"/>
      <c r="I12" s="70"/>
      <c r="J12" s="70"/>
      <c r="K12" s="70"/>
    </row>
    <row r="13" spans="1:15" s="19" customFormat="1" ht="17.25" customHeight="1" x14ac:dyDescent="0.25">
      <c r="A13" s="220" t="s">
        <v>217</v>
      </c>
      <c r="B13" s="221"/>
      <c r="C13" s="221"/>
      <c r="D13" s="221"/>
      <c r="E13" s="221"/>
      <c r="F13" s="221"/>
      <c r="G13" s="221"/>
      <c r="H13" s="221"/>
      <c r="I13" s="221"/>
      <c r="J13" s="70"/>
      <c r="K13" s="70"/>
    </row>
    <row r="14" spans="1:15" s="19" customFormat="1" ht="9.9499999999999993" customHeight="1" thickBot="1" x14ac:dyDescent="0.3">
      <c r="A14" s="66"/>
      <c r="B14" s="66"/>
      <c r="C14" s="67"/>
      <c r="D14" s="67"/>
      <c r="E14" s="67"/>
      <c r="F14" s="68"/>
      <c r="G14" s="69"/>
      <c r="H14" s="70"/>
      <c r="I14" s="70"/>
      <c r="J14" s="70"/>
      <c r="K14" s="70"/>
    </row>
    <row r="15" spans="1:15" ht="16.5" customHeight="1" thickBot="1" x14ac:dyDescent="0.25">
      <c r="A15" s="129" t="s">
        <v>65</v>
      </c>
      <c r="B15" s="130" t="s">
        <v>66</v>
      </c>
      <c r="C15" s="131" t="s">
        <v>9</v>
      </c>
      <c r="D15" s="132" t="s">
        <v>15</v>
      </c>
      <c r="E15" s="133" t="s">
        <v>10</v>
      </c>
      <c r="F15" s="134" t="s">
        <v>32</v>
      </c>
      <c r="G15" s="134" t="s">
        <v>31</v>
      </c>
      <c r="H15" s="134" t="s">
        <v>33</v>
      </c>
      <c r="I15" s="135" t="s">
        <v>11</v>
      </c>
      <c r="J15" s="28"/>
      <c r="K15" s="98"/>
      <c r="L15" s="98"/>
      <c r="M15" s="98"/>
      <c r="N15" s="99"/>
      <c r="O15" s="100"/>
    </row>
    <row r="16" spans="1:15" ht="24" customHeight="1" thickBot="1" x14ac:dyDescent="0.25">
      <c r="A16" s="208" t="s">
        <v>69</v>
      </c>
      <c r="B16" s="214"/>
      <c r="C16" s="210"/>
      <c r="D16" s="211"/>
      <c r="E16" s="122" t="s">
        <v>40</v>
      </c>
      <c r="F16" s="203"/>
      <c r="G16" s="204"/>
      <c r="H16" s="215" t="s">
        <v>23</v>
      </c>
      <c r="I16" s="216"/>
      <c r="J16" s="30"/>
      <c r="K16" s="101"/>
      <c r="L16" s="104"/>
      <c r="M16" s="104"/>
      <c r="N16" s="105"/>
      <c r="O16" s="106"/>
    </row>
    <row r="17" spans="1:16" ht="24.75" customHeight="1" thickBot="1" x14ac:dyDescent="0.25">
      <c r="A17" s="199" t="str">
        <f>IF(H16="All Day","","2nd Judge:" )</f>
        <v/>
      </c>
      <c r="B17" s="207"/>
      <c r="C17" s="201"/>
      <c r="D17" s="202"/>
      <c r="E17" s="122" t="str">
        <f>IF(H16="All Day","","Level:" )</f>
        <v/>
      </c>
      <c r="F17" s="203"/>
      <c r="G17" s="204"/>
      <c r="H17" s="205" t="str">
        <f>IF(H16="All Day","",IF(H16="Morning","Afternoon","Morning"))</f>
        <v/>
      </c>
      <c r="I17" s="206"/>
      <c r="J17" s="31"/>
      <c r="K17" s="101"/>
      <c r="L17" s="104"/>
      <c r="M17" s="104"/>
      <c r="N17" s="105"/>
      <c r="O17" s="106"/>
      <c r="P17" s="143"/>
    </row>
    <row r="18" spans="1:16" ht="18" customHeight="1" thickBot="1" x14ac:dyDescent="0.25">
      <c r="A18" s="42">
        <v>1</v>
      </c>
      <c r="B18" s="120">
        <v>12345</v>
      </c>
      <c r="C18" s="78" t="s">
        <v>111</v>
      </c>
      <c r="D18" s="79" t="s">
        <v>112</v>
      </c>
      <c r="E18" s="80">
        <v>40544</v>
      </c>
      <c r="F18" s="81" t="s">
        <v>42</v>
      </c>
      <c r="G18" s="82" t="s">
        <v>320</v>
      </c>
      <c r="H18" s="83" t="str">
        <f ca="1">IF(INDIRECT("E"&amp;ROW())="","",IF(INDIRECT("G"&amp;ROW())="",INDIRECT(IF(INDIRECT("F"&amp;ROW())="M","ListsM!L","Lists!L")&amp;($I$3-YEAR(INDIRECT("E"&amp;ROW())))),HLOOKUP(INDIRECT("G"&amp;ROW()),IF(INDIRECT("F"&amp;ROW())="M",GradeAgesM,GradeAges),($I$3-YEAR(INDIRECT("E"&amp;ROW()))),FALSE)))</f>
        <v>ALL</v>
      </c>
      <c r="I18" s="84"/>
      <c r="J18" s="29"/>
      <c r="K18" s="101"/>
      <c r="L18" s="101"/>
      <c r="M18" s="101"/>
      <c r="N18" s="102"/>
      <c r="O18" s="103"/>
    </row>
    <row r="19" spans="1:16" ht="18.75" customHeight="1" thickBot="1" x14ac:dyDescent="0.25">
      <c r="A19" s="42">
        <v>2</v>
      </c>
      <c r="B19" s="120"/>
      <c r="C19" s="78"/>
      <c r="D19" s="86"/>
      <c r="E19" s="80"/>
      <c r="F19" s="81"/>
      <c r="G19" s="82"/>
      <c r="H19" s="83" t="str">
        <f ca="1">IF(INDIRECT("E"&amp;ROW())="","",IF(INDIRECT("G"&amp;ROW())="",INDIRECT(IF(INDIRECT("F"&amp;ROW())="M","ListsM!L","Lists!L")&amp;($I$3-YEAR(INDIRECT("E"&amp;ROW())))),HLOOKUP(INDIRECT("G"&amp;ROW()),IF(INDIRECT("F"&amp;ROW())="M",GradeAgesM,GradeAges),($I$3-YEAR(INDIRECT("E"&amp;ROW()))),FALSE)))</f>
        <v/>
      </c>
      <c r="I19" s="84"/>
      <c r="J19" s="29"/>
      <c r="K19" s="101"/>
      <c r="L19" s="101"/>
      <c r="M19" s="101"/>
      <c r="N19" s="102"/>
      <c r="O19" s="103"/>
    </row>
    <row r="20" spans="1:16" ht="16.5" thickBot="1" x14ac:dyDescent="0.25">
      <c r="A20" s="43">
        <v>3</v>
      </c>
      <c r="B20" s="120"/>
      <c r="C20" s="78"/>
      <c r="D20" s="86"/>
      <c r="E20" s="80"/>
      <c r="F20" s="81"/>
      <c r="G20" s="82"/>
      <c r="H20" s="83" t="str">
        <f ca="1">IF(INDIRECT("E"&amp;ROW())="","",IF(INDIRECT("G"&amp;ROW())="",INDIRECT(IF(INDIRECT("F"&amp;ROW())="M","ListsM!L","Lists!L")&amp;($I$3-YEAR(INDIRECT("E"&amp;ROW())))),HLOOKUP(INDIRECT("G"&amp;ROW()),IF(INDIRECT("F"&amp;ROW())="M",GradeAgesM,GradeAges),($I$3-YEAR(INDIRECT("E"&amp;ROW()))),FALSE)))</f>
        <v/>
      </c>
      <c r="I20" s="87"/>
      <c r="J20" s="29"/>
      <c r="K20" s="101"/>
      <c r="L20" s="101"/>
      <c r="M20" s="101"/>
      <c r="N20" s="102"/>
      <c r="O20" s="103"/>
    </row>
    <row r="21" spans="1:16" ht="16.5" thickBot="1" x14ac:dyDescent="0.25">
      <c r="A21" s="22">
        <v>4</v>
      </c>
      <c r="B21" s="120"/>
      <c r="C21" s="78"/>
      <c r="D21" s="79"/>
      <c r="E21" s="80"/>
      <c r="F21" s="81"/>
      <c r="G21" s="82"/>
      <c r="H21" s="83" t="str">
        <f ca="1">IF(INDIRECT("E"&amp;ROW())="","",IF(INDIRECT("G"&amp;ROW())="",INDIRECT(IF(INDIRECT("F"&amp;ROW())="M","ListsM!L","Lists!L")&amp;($I$3-YEAR(INDIRECT("E"&amp;ROW())))),HLOOKUP(INDIRECT("G"&amp;ROW()),IF(INDIRECT("F"&amp;ROW())="M",GradeAgesM,GradeAges),($I$3-YEAR(INDIRECT("E"&amp;ROW()))),FALSE)))</f>
        <v/>
      </c>
      <c r="I21" s="88"/>
      <c r="J21" s="30"/>
      <c r="K21" s="101"/>
      <c r="L21" s="101"/>
      <c r="M21" s="101"/>
      <c r="N21" s="102"/>
      <c r="O21" s="103"/>
    </row>
    <row r="22" spans="1:16" ht="22.5" customHeight="1" thickBot="1" x14ac:dyDescent="0.25">
      <c r="A22" s="208" t="s">
        <v>70</v>
      </c>
      <c r="B22" s="209"/>
      <c r="C22" s="210"/>
      <c r="D22" s="211"/>
      <c r="E22" s="122" t="s">
        <v>39</v>
      </c>
      <c r="F22" s="203"/>
      <c r="G22" s="204"/>
      <c r="H22" s="212" t="s">
        <v>23</v>
      </c>
      <c r="I22" s="213"/>
      <c r="J22" s="30"/>
      <c r="K22" s="101"/>
      <c r="L22" s="101"/>
      <c r="M22" s="107"/>
      <c r="N22" s="102"/>
      <c r="O22" s="103"/>
    </row>
    <row r="23" spans="1:16" ht="21.75" customHeight="1" thickBot="1" x14ac:dyDescent="0.25">
      <c r="A23" s="199" t="str">
        <f>IF(H22="All Day","","2nd Official:" )</f>
        <v/>
      </c>
      <c r="B23" s="200"/>
      <c r="C23" s="201"/>
      <c r="D23" s="202"/>
      <c r="E23" s="122" t="str">
        <f>IF(H22="All Day","","Job:" )</f>
        <v/>
      </c>
      <c r="F23" s="203"/>
      <c r="G23" s="204"/>
      <c r="H23" s="205" t="str">
        <f>IF(H22="All Day","",IF(H22="Morning","Afternoon","Morning"))</f>
        <v/>
      </c>
      <c r="I23" s="206"/>
      <c r="J23" s="31"/>
      <c r="K23" s="101"/>
      <c r="L23" s="101"/>
      <c r="M23" s="107"/>
      <c r="N23" s="102"/>
      <c r="O23" s="103"/>
    </row>
    <row r="24" spans="1:16" ht="16.5" thickBot="1" x14ac:dyDescent="0.25">
      <c r="A24" s="42">
        <v>5</v>
      </c>
      <c r="B24" s="120"/>
      <c r="C24" s="78"/>
      <c r="D24" s="85"/>
      <c r="E24" s="80"/>
      <c r="F24" s="81"/>
      <c r="G24" s="82"/>
      <c r="H24" s="83" t="str">
        <f ca="1">IF(INDIRECT("E"&amp;ROW())="","",IF(INDIRECT("G"&amp;ROW())="",INDIRECT(IF(INDIRECT("F"&amp;ROW())="M","ListsM!L","Lists!L")&amp;($I$3-YEAR(INDIRECT("E"&amp;ROW())))),HLOOKUP(INDIRECT("G"&amp;ROW()),IF(INDIRECT("F"&amp;ROW())="M",GradeAgesM,GradeAges),($I$3-YEAR(INDIRECT("E"&amp;ROW()))),FALSE)))</f>
        <v/>
      </c>
      <c r="I24" s="88"/>
      <c r="J24" s="30"/>
      <c r="K24" s="101"/>
      <c r="L24" s="101"/>
      <c r="M24" s="101"/>
      <c r="N24" s="102"/>
      <c r="O24" s="103"/>
    </row>
    <row r="25" spans="1:16" ht="16.5" thickBot="1" x14ac:dyDescent="0.25">
      <c r="A25" s="42">
        <v>6</v>
      </c>
      <c r="B25" s="120"/>
      <c r="C25" s="78"/>
      <c r="D25" s="79"/>
      <c r="E25" s="80"/>
      <c r="F25" s="81"/>
      <c r="G25" s="82"/>
      <c r="H25" s="83" t="str">
        <f ca="1">IF(INDIRECT("E"&amp;ROW())="","",IF(INDIRECT("G"&amp;ROW())="",INDIRECT(IF(INDIRECT("F"&amp;ROW())="M","ListsM!L","Lists!L")&amp;($I$3-YEAR(INDIRECT("E"&amp;ROW())))),HLOOKUP(INDIRECT("G"&amp;ROW()),IF(INDIRECT("F"&amp;ROW())="M",GradeAgesM,GradeAges),($I$3-YEAR(INDIRECT("E"&amp;ROW()))),FALSE)))</f>
        <v/>
      </c>
      <c r="I25" s="88"/>
      <c r="J25" s="30"/>
      <c r="K25" s="101"/>
      <c r="L25" s="101"/>
      <c r="M25" s="101"/>
      <c r="N25" s="102"/>
      <c r="O25" s="103"/>
    </row>
    <row r="26" spans="1:16" ht="16.5" thickBot="1" x14ac:dyDescent="0.25">
      <c r="A26" s="42">
        <v>7</v>
      </c>
      <c r="B26" s="120"/>
      <c r="C26" s="78"/>
      <c r="D26" s="85"/>
      <c r="E26" s="80"/>
      <c r="F26" s="81"/>
      <c r="G26" s="82"/>
      <c r="H26" s="83" t="str">
        <f ca="1">IF(INDIRECT("E"&amp;ROW())="","",IF(INDIRECT("G"&amp;ROW())="",INDIRECT(IF(INDIRECT("F"&amp;ROW())="M","ListsM!L","Lists!L")&amp;($I$3-YEAR(INDIRECT("E"&amp;ROW())))),HLOOKUP(INDIRECT("G"&amp;ROW()),IF(INDIRECT("F"&amp;ROW())="M",GradeAgesM,GradeAges),($I$3-YEAR(INDIRECT("E"&amp;ROW()))),FALSE)))</f>
        <v/>
      </c>
      <c r="I26" s="88"/>
      <c r="J26" s="30"/>
      <c r="K26" s="101"/>
      <c r="L26" s="101"/>
      <c r="M26" s="101"/>
      <c r="N26" s="102"/>
      <c r="O26" s="103"/>
    </row>
    <row r="27" spans="1:16" ht="16.5" thickBot="1" x14ac:dyDescent="0.25">
      <c r="A27" s="42">
        <v>8</v>
      </c>
      <c r="B27" s="120"/>
      <c r="C27" s="78"/>
      <c r="D27" s="86"/>
      <c r="E27" s="80"/>
      <c r="F27" s="81"/>
      <c r="G27" s="82"/>
      <c r="H27" s="83" t="str">
        <f ca="1">IF(INDIRECT("E"&amp;ROW())="","",IF(INDIRECT("G"&amp;ROW())="",INDIRECT(IF(INDIRECT("F"&amp;ROW())="M","ListsM!L","Lists!L")&amp;($I$3-YEAR(INDIRECT("E"&amp;ROW())))),HLOOKUP(INDIRECT("G"&amp;ROW()),IF(INDIRECT("F"&amp;ROW())="M",GradeAgesM,GradeAges),($I$3-YEAR(INDIRECT("E"&amp;ROW()))),FALSE)))</f>
        <v/>
      </c>
      <c r="I27" s="88"/>
      <c r="J27" s="30"/>
      <c r="K27" s="101"/>
      <c r="L27" s="101"/>
      <c r="M27" s="101"/>
      <c r="N27" s="102"/>
      <c r="O27" s="103"/>
    </row>
    <row r="28" spans="1:16" ht="16.5" thickBot="1" x14ac:dyDescent="0.25">
      <c r="A28" s="43">
        <v>9</v>
      </c>
      <c r="B28" s="120"/>
      <c r="C28" s="78"/>
      <c r="D28" s="79"/>
      <c r="E28" s="80"/>
      <c r="F28" s="81"/>
      <c r="G28" s="82"/>
      <c r="H28" s="83" t="str">
        <f ca="1">IF(INDIRECT("E"&amp;ROW())="","",IF(INDIRECT("G"&amp;ROW())="",INDIRECT(IF(INDIRECT("F"&amp;ROW())="M","ListsM!L","Lists!L")&amp;($I$3-YEAR(INDIRECT("E"&amp;ROW())))),HLOOKUP(INDIRECT("G"&amp;ROW()),IF(INDIRECT("F"&amp;ROW())="M",GradeAgesM,GradeAges),($I$3-YEAR(INDIRECT("E"&amp;ROW()))),FALSE)))</f>
        <v/>
      </c>
      <c r="I28" s="88"/>
      <c r="J28" s="30"/>
      <c r="K28" s="101"/>
      <c r="L28" s="101"/>
      <c r="M28" s="101"/>
      <c r="N28" s="102"/>
      <c r="O28" s="103"/>
    </row>
    <row r="29" spans="1:16" ht="21" customHeight="1" thickBot="1" x14ac:dyDescent="0.25">
      <c r="A29" s="208" t="s">
        <v>69</v>
      </c>
      <c r="B29" s="214"/>
      <c r="C29" s="210"/>
      <c r="D29" s="211"/>
      <c r="E29" s="122" t="s">
        <v>40</v>
      </c>
      <c r="F29" s="203"/>
      <c r="G29" s="204"/>
      <c r="H29" s="215" t="s">
        <v>23</v>
      </c>
      <c r="I29" s="216"/>
      <c r="J29" s="30"/>
      <c r="K29" s="101"/>
      <c r="L29" s="104"/>
      <c r="M29" s="104"/>
      <c r="N29" s="105"/>
      <c r="O29" s="106"/>
    </row>
    <row r="30" spans="1:16" ht="21" customHeight="1" thickBot="1" x14ac:dyDescent="0.25">
      <c r="A30" s="199" t="str">
        <f>IF(H29="All Day","","2nd Judge:" )</f>
        <v/>
      </c>
      <c r="B30" s="207"/>
      <c r="C30" s="201"/>
      <c r="D30" s="202"/>
      <c r="E30" s="122" t="str">
        <f>IF(H29="All Day","","Level:" )</f>
        <v/>
      </c>
      <c r="F30" s="203"/>
      <c r="G30" s="204"/>
      <c r="H30" s="205" t="str">
        <f>IF(H29="All Day","",IF(H29="Morning","Afternoon","Morning"))</f>
        <v/>
      </c>
      <c r="I30" s="206"/>
      <c r="J30" s="31"/>
      <c r="K30" s="101"/>
      <c r="L30" s="104"/>
      <c r="M30" s="104"/>
      <c r="N30" s="105"/>
      <c r="O30" s="106"/>
    </row>
    <row r="31" spans="1:16" ht="16.5" thickBot="1" x14ac:dyDescent="0.25">
      <c r="A31" s="22">
        <v>10</v>
      </c>
      <c r="B31" s="120"/>
      <c r="C31" s="78"/>
      <c r="D31" s="85"/>
      <c r="E31" s="80"/>
      <c r="F31" s="81"/>
      <c r="G31" s="82"/>
      <c r="H31" s="83" t="str">
        <f ca="1">IF(INDIRECT("E"&amp;ROW())="","",IF(INDIRECT("G"&amp;ROW())="",INDIRECT(IF(INDIRECT("F"&amp;ROW())="M","ListsM!L","Lists!L")&amp;($I$3-YEAR(INDIRECT("E"&amp;ROW())))),HLOOKUP(INDIRECT("G"&amp;ROW()),IF(INDIRECT("F"&amp;ROW())="M",GradeAgesM,GradeAges),($I$3-YEAR(INDIRECT("E"&amp;ROW()))),FALSE)))</f>
        <v/>
      </c>
      <c r="I31" s="88"/>
      <c r="J31" s="30"/>
      <c r="K31" s="101"/>
      <c r="L31" s="101"/>
      <c r="M31" s="101"/>
      <c r="N31" s="102"/>
      <c r="O31" s="103"/>
    </row>
    <row r="32" spans="1:16" ht="16.5" thickBot="1" x14ac:dyDescent="0.25">
      <c r="A32" s="42">
        <v>11</v>
      </c>
      <c r="B32" s="120"/>
      <c r="C32" s="78"/>
      <c r="D32" s="79"/>
      <c r="E32" s="80"/>
      <c r="F32" s="81"/>
      <c r="G32" s="82"/>
      <c r="H32" s="83" t="str">
        <f ca="1">IF(INDIRECT("E"&amp;ROW())="","",IF(INDIRECT("G"&amp;ROW())="",INDIRECT(IF(INDIRECT("F"&amp;ROW())="M","ListsM!L","Lists!L")&amp;($I$3-YEAR(INDIRECT("E"&amp;ROW())))),HLOOKUP(INDIRECT("G"&amp;ROW()),IF(INDIRECT("F"&amp;ROW())="M",GradeAgesM,GradeAges),($I$3-YEAR(INDIRECT("E"&amp;ROW()))),FALSE)))</f>
        <v/>
      </c>
      <c r="I32" s="88"/>
      <c r="J32" s="30"/>
      <c r="K32" s="101"/>
      <c r="L32" s="101"/>
      <c r="M32" s="101"/>
      <c r="N32" s="102"/>
      <c r="O32" s="103"/>
    </row>
    <row r="33" spans="1:15" ht="16.5" thickBot="1" x14ac:dyDescent="0.25">
      <c r="A33" s="42">
        <v>12</v>
      </c>
      <c r="B33" s="120"/>
      <c r="C33" s="78"/>
      <c r="D33" s="85"/>
      <c r="E33" s="80"/>
      <c r="F33" s="81"/>
      <c r="G33" s="82"/>
      <c r="H33" s="83" t="str">
        <f ca="1">IF(INDIRECT("E"&amp;ROW())="","",IF(INDIRECT("G"&amp;ROW())="",INDIRECT(IF(INDIRECT("F"&amp;ROW())="M","ListsM!L","Lists!L")&amp;($I$3-YEAR(INDIRECT("E"&amp;ROW())))),HLOOKUP(INDIRECT("G"&amp;ROW()),IF(INDIRECT("F"&amp;ROW())="M",GradeAgesM,GradeAges),($I$3-YEAR(INDIRECT("E"&amp;ROW()))),FALSE)))</f>
        <v/>
      </c>
      <c r="I33" s="88"/>
      <c r="J33" s="30"/>
      <c r="K33" s="101"/>
      <c r="L33" s="101"/>
      <c r="M33" s="101"/>
      <c r="N33" s="102"/>
      <c r="O33" s="103"/>
    </row>
    <row r="34" spans="1:15" ht="16.5" thickBot="1" x14ac:dyDescent="0.25">
      <c r="A34" s="42">
        <v>13</v>
      </c>
      <c r="B34" s="120"/>
      <c r="C34" s="78"/>
      <c r="D34" s="86"/>
      <c r="E34" s="80"/>
      <c r="F34" s="81"/>
      <c r="G34" s="82"/>
      <c r="H34" s="83" t="str">
        <f ca="1">IF(INDIRECT("E"&amp;ROW())="","",IF(INDIRECT("G"&amp;ROW())="",INDIRECT(IF(INDIRECT("F"&amp;ROW())="M","ListsM!L","Lists!L")&amp;($I$3-YEAR(INDIRECT("E"&amp;ROW())))),HLOOKUP(INDIRECT("G"&amp;ROW()),IF(INDIRECT("F"&amp;ROW())="M",GradeAgesM,GradeAges),($I$3-YEAR(INDIRECT("E"&amp;ROW()))),FALSE)))</f>
        <v/>
      </c>
      <c r="I34" s="88"/>
      <c r="J34" s="30"/>
      <c r="K34" s="101"/>
      <c r="L34" s="101"/>
      <c r="M34" s="101"/>
      <c r="N34" s="102"/>
      <c r="O34" s="103"/>
    </row>
    <row r="35" spans="1:15" ht="16.5" thickBot="1" x14ac:dyDescent="0.25">
      <c r="A35" s="42">
        <v>14</v>
      </c>
      <c r="B35" s="120"/>
      <c r="C35" s="78"/>
      <c r="D35" s="79"/>
      <c r="E35" s="80"/>
      <c r="F35" s="81"/>
      <c r="G35" s="82"/>
      <c r="H35" s="83" t="str">
        <f ca="1">IF(INDIRECT("E"&amp;ROW())="","",IF(INDIRECT("G"&amp;ROW())="",INDIRECT(IF(INDIRECT("F"&amp;ROW())="M","ListsM!L","Lists!L")&amp;($I$3-YEAR(INDIRECT("E"&amp;ROW())))),HLOOKUP(INDIRECT("G"&amp;ROW()),IF(INDIRECT("F"&amp;ROW())="M",GradeAgesM,GradeAges),($I$3-YEAR(INDIRECT("E"&amp;ROW()))),FALSE)))</f>
        <v/>
      </c>
      <c r="I35" s="88"/>
      <c r="J35" s="30"/>
      <c r="K35" s="101"/>
      <c r="L35" s="101"/>
      <c r="M35" s="101"/>
      <c r="N35" s="102"/>
      <c r="O35" s="103"/>
    </row>
    <row r="36" spans="1:15" ht="22.5" customHeight="1" thickBot="1" x14ac:dyDescent="0.25">
      <c r="A36" s="208" t="s">
        <v>70</v>
      </c>
      <c r="B36" s="209"/>
      <c r="C36" s="210"/>
      <c r="D36" s="211"/>
      <c r="E36" s="122" t="s">
        <v>39</v>
      </c>
      <c r="F36" s="203"/>
      <c r="G36" s="204"/>
      <c r="H36" s="212" t="s">
        <v>23</v>
      </c>
      <c r="I36" s="213"/>
      <c r="J36" s="30"/>
      <c r="K36" s="101"/>
      <c r="L36" s="101"/>
      <c r="M36" s="107"/>
      <c r="N36" s="102"/>
      <c r="O36" s="103"/>
    </row>
    <row r="37" spans="1:15" ht="23.25" customHeight="1" thickBot="1" x14ac:dyDescent="0.25">
      <c r="A37" s="199" t="str">
        <f>IF(H36="All Day","","2nd Official:" )</f>
        <v/>
      </c>
      <c r="B37" s="200"/>
      <c r="C37" s="201"/>
      <c r="D37" s="202"/>
      <c r="E37" s="122" t="str">
        <f>IF(H36="All Day","","Job:" )</f>
        <v/>
      </c>
      <c r="F37" s="203"/>
      <c r="G37" s="204"/>
      <c r="H37" s="205" t="str">
        <f>IF(H36="All Day","",IF(H36="Morning","Afternoon","Morning"))</f>
        <v/>
      </c>
      <c r="I37" s="206"/>
      <c r="J37" s="31"/>
      <c r="K37" s="101"/>
      <c r="L37" s="101"/>
      <c r="M37" s="107"/>
      <c r="N37" s="102"/>
      <c r="O37" s="103"/>
    </row>
    <row r="38" spans="1:15" ht="16.5" thickBot="1" x14ac:dyDescent="0.25">
      <c r="A38" s="42">
        <v>15</v>
      </c>
      <c r="B38" s="120"/>
      <c r="C38" s="78"/>
      <c r="D38" s="85"/>
      <c r="E38" s="80"/>
      <c r="F38" s="81"/>
      <c r="G38" s="82"/>
      <c r="H38" s="83" t="str">
        <f ca="1">IF(INDIRECT("E"&amp;ROW())="","",IF(INDIRECT("G"&amp;ROW())="",INDIRECT(IF(INDIRECT("F"&amp;ROW())="M","ListsM!L","Lists!L")&amp;($I$3-YEAR(INDIRECT("E"&amp;ROW())))),HLOOKUP(INDIRECT("G"&amp;ROW()),IF(INDIRECT("F"&amp;ROW())="M",GradeAgesM,GradeAges),($I$3-YEAR(INDIRECT("E"&amp;ROW()))),FALSE)))</f>
        <v/>
      </c>
      <c r="I38" s="88"/>
      <c r="J38" s="30"/>
      <c r="K38" s="101"/>
      <c r="L38" s="101"/>
      <c r="M38" s="101"/>
      <c r="N38" s="102"/>
      <c r="O38" s="103"/>
    </row>
    <row r="39" spans="1:15" ht="16.5" thickBot="1" x14ac:dyDescent="0.25">
      <c r="A39" s="42">
        <v>16</v>
      </c>
      <c r="B39" s="120"/>
      <c r="C39" s="78"/>
      <c r="D39" s="79"/>
      <c r="E39" s="80"/>
      <c r="F39" s="81"/>
      <c r="G39" s="82"/>
      <c r="H39" s="83" t="str">
        <f ca="1">IF(INDIRECT("E"&amp;ROW())="","",IF(INDIRECT("G"&amp;ROW())="",INDIRECT(IF(INDIRECT("F"&amp;ROW())="M","ListsM!L","Lists!L")&amp;($I$3-YEAR(INDIRECT("E"&amp;ROW())))),HLOOKUP(INDIRECT("G"&amp;ROW()),IF(INDIRECT("F"&amp;ROW())="M",GradeAgesM,GradeAges),($I$3-YEAR(INDIRECT("E"&amp;ROW()))),FALSE)))</f>
        <v/>
      </c>
      <c r="I39" s="88"/>
      <c r="J39" s="30"/>
      <c r="K39" s="101"/>
      <c r="L39" s="101"/>
      <c r="M39" s="101"/>
      <c r="N39" s="102"/>
      <c r="O39" s="103"/>
    </row>
    <row r="40" spans="1:15" ht="16.5" thickBot="1" x14ac:dyDescent="0.25">
      <c r="A40" s="42">
        <v>17</v>
      </c>
      <c r="B40" s="120"/>
      <c r="C40" s="78"/>
      <c r="D40" s="85"/>
      <c r="E40" s="80"/>
      <c r="F40" s="81"/>
      <c r="G40" s="82"/>
      <c r="H40" s="83" t="str">
        <f ca="1">IF(INDIRECT("E"&amp;ROW())="","",IF(INDIRECT("G"&amp;ROW())="",INDIRECT(IF(INDIRECT("F"&amp;ROW())="M","ListsM!L","Lists!L")&amp;($I$3-YEAR(INDIRECT("E"&amp;ROW())))),HLOOKUP(INDIRECT("G"&amp;ROW()),IF(INDIRECT("F"&amp;ROW())="M",GradeAgesM,GradeAges),($I$3-YEAR(INDIRECT("E"&amp;ROW()))),FALSE)))</f>
        <v/>
      </c>
      <c r="I40" s="88"/>
      <c r="J40" s="30"/>
      <c r="K40" s="101"/>
      <c r="L40" s="101"/>
      <c r="M40" s="101"/>
      <c r="N40" s="102"/>
      <c r="O40" s="103"/>
    </row>
    <row r="41" spans="1:15" ht="16.5" thickBot="1" x14ac:dyDescent="0.25">
      <c r="A41" s="43">
        <v>18</v>
      </c>
      <c r="B41" s="120"/>
      <c r="C41" s="78"/>
      <c r="D41" s="86"/>
      <c r="E41" s="80"/>
      <c r="F41" s="81"/>
      <c r="G41" s="82"/>
      <c r="H41" s="83" t="str">
        <f ca="1">IF(INDIRECT("E"&amp;ROW())="","",IF(INDIRECT("G"&amp;ROW())="",INDIRECT(IF(INDIRECT("F"&amp;ROW())="M","ListsM!L","Lists!L")&amp;($I$3-YEAR(INDIRECT("E"&amp;ROW())))),HLOOKUP(INDIRECT("G"&amp;ROW()),IF(INDIRECT("F"&amp;ROW())="M",GradeAgesM,GradeAges),($I$3-YEAR(INDIRECT("E"&amp;ROW()))),FALSE)))</f>
        <v/>
      </c>
      <c r="I41" s="88"/>
      <c r="J41" s="30"/>
      <c r="K41" s="101"/>
      <c r="L41" s="101"/>
      <c r="M41" s="101"/>
      <c r="N41" s="102"/>
      <c r="O41" s="103"/>
    </row>
    <row r="42" spans="1:15" ht="16.5" thickBot="1" x14ac:dyDescent="0.25">
      <c r="A42" s="22">
        <v>19</v>
      </c>
      <c r="B42" s="120"/>
      <c r="C42" s="78"/>
      <c r="D42" s="79"/>
      <c r="E42" s="80"/>
      <c r="F42" s="81"/>
      <c r="G42" s="82"/>
      <c r="H42" s="83" t="str">
        <f ca="1">IF(INDIRECT("E"&amp;ROW())="","",IF(INDIRECT("G"&amp;ROW())="",INDIRECT(IF(INDIRECT("F"&amp;ROW())="M","ListsM!L","Lists!L")&amp;($I$3-YEAR(INDIRECT("E"&amp;ROW())))),HLOOKUP(INDIRECT("G"&amp;ROW()),IF(INDIRECT("F"&amp;ROW())="M",GradeAgesM,GradeAges),($I$3-YEAR(INDIRECT("E"&amp;ROW()))),FALSE)))</f>
        <v/>
      </c>
      <c r="I42" s="88"/>
      <c r="J42" s="30"/>
      <c r="K42" s="101"/>
      <c r="L42" s="101"/>
      <c r="M42" s="101"/>
      <c r="N42" s="102"/>
      <c r="O42" s="103"/>
    </row>
    <row r="43" spans="1:15" ht="21" customHeight="1" thickBot="1" x14ac:dyDescent="0.25">
      <c r="A43" s="208" t="s">
        <v>69</v>
      </c>
      <c r="B43" s="214"/>
      <c r="C43" s="210"/>
      <c r="D43" s="211"/>
      <c r="E43" s="122" t="s">
        <v>40</v>
      </c>
      <c r="F43" s="203"/>
      <c r="G43" s="204"/>
      <c r="H43" s="215" t="s">
        <v>23</v>
      </c>
      <c r="I43" s="216"/>
      <c r="J43" s="30"/>
      <c r="K43" s="101"/>
      <c r="L43" s="104"/>
      <c r="M43" s="104"/>
      <c r="N43" s="105"/>
      <c r="O43" s="106"/>
    </row>
    <row r="44" spans="1:15" ht="21" customHeight="1" thickBot="1" x14ac:dyDescent="0.25">
      <c r="A44" s="199" t="str">
        <f>IF(H43="All Day","","2nd Judge:" )</f>
        <v/>
      </c>
      <c r="B44" s="207"/>
      <c r="C44" s="201"/>
      <c r="D44" s="202"/>
      <c r="E44" s="122" t="str">
        <f>IF(H43="All Day","","Level:" )</f>
        <v/>
      </c>
      <c r="F44" s="203"/>
      <c r="G44" s="204"/>
      <c r="H44" s="205" t="str">
        <f>IF(H43="All Day","",IF(H43="Morning","Afternoon","Morning"))</f>
        <v/>
      </c>
      <c r="I44" s="206"/>
      <c r="J44" s="31"/>
      <c r="K44" s="101"/>
      <c r="L44" s="104"/>
      <c r="M44" s="104"/>
      <c r="N44" s="105"/>
      <c r="O44" s="106"/>
    </row>
    <row r="45" spans="1:15" ht="16.5" thickBot="1" x14ac:dyDescent="0.25">
      <c r="A45" s="42">
        <v>20</v>
      </c>
      <c r="B45" s="120"/>
      <c r="C45" s="78"/>
      <c r="D45" s="85"/>
      <c r="E45" s="80"/>
      <c r="F45" s="81"/>
      <c r="G45" s="82"/>
      <c r="H45" s="83" t="str">
        <f ca="1">IF(INDIRECT("E"&amp;ROW())="","",IF(INDIRECT("G"&amp;ROW())="",INDIRECT(IF(INDIRECT("F"&amp;ROW())="M","ListsM!L","Lists!L")&amp;($I$3-YEAR(INDIRECT("E"&amp;ROW())))),HLOOKUP(INDIRECT("G"&amp;ROW()),IF(INDIRECT("F"&amp;ROW())="M",GradeAgesM,GradeAges),($I$3-YEAR(INDIRECT("E"&amp;ROW()))),FALSE)))</f>
        <v/>
      </c>
      <c r="I45" s="88"/>
      <c r="J45" s="30"/>
      <c r="K45" s="101"/>
      <c r="L45" s="101"/>
      <c r="M45" s="101"/>
      <c r="N45" s="102"/>
      <c r="O45" s="103"/>
    </row>
    <row r="46" spans="1:15" ht="16.5" thickBot="1" x14ac:dyDescent="0.25">
      <c r="A46" s="42">
        <v>21</v>
      </c>
      <c r="B46" s="120"/>
      <c r="C46" s="78"/>
      <c r="D46" s="79"/>
      <c r="E46" s="80"/>
      <c r="F46" s="81"/>
      <c r="G46" s="82"/>
      <c r="H46" s="83" t="str">
        <f ca="1">IF(INDIRECT("E"&amp;ROW())="","",IF(INDIRECT("G"&amp;ROW())="",INDIRECT(IF(INDIRECT("F"&amp;ROW())="M","ListsM!L","Lists!L")&amp;($I$3-YEAR(INDIRECT("E"&amp;ROW())))),HLOOKUP(INDIRECT("G"&amp;ROW()),IF(INDIRECT("F"&amp;ROW())="M",GradeAgesM,GradeAges),($I$3-YEAR(INDIRECT("E"&amp;ROW()))),FALSE)))</f>
        <v/>
      </c>
      <c r="I46" s="88"/>
      <c r="J46" s="30"/>
      <c r="K46" s="101"/>
      <c r="L46" s="101"/>
      <c r="M46" s="101"/>
      <c r="N46" s="102"/>
      <c r="O46" s="103"/>
    </row>
    <row r="47" spans="1:15" ht="16.5" thickBot="1" x14ac:dyDescent="0.25">
      <c r="A47" s="42">
        <v>22</v>
      </c>
      <c r="B47" s="120"/>
      <c r="C47" s="78"/>
      <c r="D47" s="85"/>
      <c r="E47" s="80"/>
      <c r="F47" s="81"/>
      <c r="G47" s="82"/>
      <c r="H47" s="83" t="str">
        <f ca="1">IF(INDIRECT("E"&amp;ROW())="","",IF(INDIRECT("G"&amp;ROW())="",INDIRECT(IF(INDIRECT("F"&amp;ROW())="M","ListsM!L","Lists!L")&amp;($I$3-YEAR(INDIRECT("E"&amp;ROW())))),HLOOKUP(INDIRECT("G"&amp;ROW()),IF(INDIRECT("F"&amp;ROW())="M",GradeAgesM,GradeAges),($I$3-YEAR(INDIRECT("E"&amp;ROW()))),FALSE)))</f>
        <v/>
      </c>
      <c r="I47" s="88"/>
      <c r="J47" s="30"/>
      <c r="K47" s="101"/>
      <c r="L47" s="101"/>
      <c r="M47" s="101"/>
      <c r="N47" s="102"/>
      <c r="O47" s="103"/>
    </row>
    <row r="48" spans="1:15" ht="16.5" thickBot="1" x14ac:dyDescent="0.25">
      <c r="A48" s="42">
        <v>23</v>
      </c>
      <c r="B48" s="120"/>
      <c r="C48" s="78"/>
      <c r="D48" s="86"/>
      <c r="E48" s="80"/>
      <c r="F48" s="81"/>
      <c r="G48" s="82"/>
      <c r="H48" s="83" t="str">
        <f ca="1">IF(INDIRECT("E"&amp;ROW())="","",IF(INDIRECT("G"&amp;ROW())="",INDIRECT(IF(INDIRECT("F"&amp;ROW())="M","ListsM!L","Lists!L")&amp;($I$3-YEAR(INDIRECT("E"&amp;ROW())))),HLOOKUP(INDIRECT("G"&amp;ROW()),IF(INDIRECT("F"&amp;ROW())="M",GradeAgesM,GradeAges),($I$3-YEAR(INDIRECT("E"&amp;ROW()))),FALSE)))</f>
        <v/>
      </c>
      <c r="I48" s="88"/>
      <c r="J48" s="30"/>
      <c r="K48" s="101"/>
      <c r="L48" s="101"/>
      <c r="M48" s="101"/>
      <c r="N48" s="102"/>
      <c r="O48" s="103"/>
    </row>
    <row r="49" spans="1:15" ht="16.5" thickBot="1" x14ac:dyDescent="0.25">
      <c r="A49" s="42">
        <v>24</v>
      </c>
      <c r="B49" s="120"/>
      <c r="C49" s="78"/>
      <c r="D49" s="79"/>
      <c r="E49" s="80"/>
      <c r="F49" s="81"/>
      <c r="G49" s="82"/>
      <c r="H49" s="83" t="str">
        <f ca="1">IF(INDIRECT("E"&amp;ROW())="","",IF(INDIRECT("G"&amp;ROW())="",INDIRECT(IF(INDIRECT("F"&amp;ROW())="M","ListsM!L","Lists!L")&amp;($I$3-YEAR(INDIRECT("E"&amp;ROW())))),HLOOKUP(INDIRECT("G"&amp;ROW()),IF(INDIRECT("F"&amp;ROW())="M",GradeAgesM,GradeAges),($I$3-YEAR(INDIRECT("E"&amp;ROW()))),FALSE)))</f>
        <v/>
      </c>
      <c r="I49" s="88"/>
      <c r="J49" s="30"/>
      <c r="K49" s="101"/>
      <c r="L49" s="101"/>
      <c r="M49" s="101"/>
      <c r="N49" s="102"/>
      <c r="O49" s="103"/>
    </row>
    <row r="50" spans="1:15" ht="21.75" customHeight="1" thickBot="1" x14ac:dyDescent="0.25">
      <c r="A50" s="208" t="s">
        <v>70</v>
      </c>
      <c r="B50" s="209"/>
      <c r="C50" s="210"/>
      <c r="D50" s="211"/>
      <c r="E50" s="122" t="s">
        <v>39</v>
      </c>
      <c r="F50" s="203"/>
      <c r="G50" s="204"/>
      <c r="H50" s="212" t="s">
        <v>23</v>
      </c>
      <c r="I50" s="213"/>
      <c r="J50" s="30"/>
      <c r="K50" s="101"/>
      <c r="L50" s="101"/>
      <c r="M50" s="107"/>
      <c r="N50" s="102"/>
      <c r="O50" s="103"/>
    </row>
    <row r="51" spans="1:15" ht="21" customHeight="1" thickBot="1" x14ac:dyDescent="0.25">
      <c r="A51" s="199" t="str">
        <f>IF(H50="All Day","","2nd Official:" )</f>
        <v/>
      </c>
      <c r="B51" s="200"/>
      <c r="C51" s="201"/>
      <c r="D51" s="202"/>
      <c r="E51" s="122" t="str">
        <f>IF(H50="All Day","","Job:" )</f>
        <v/>
      </c>
      <c r="F51" s="203"/>
      <c r="G51" s="204"/>
      <c r="H51" s="205" t="str">
        <f>IF(H50="All Day","",IF(H50="Morning","Afternoon","Morning"))</f>
        <v/>
      </c>
      <c r="I51" s="206"/>
      <c r="J51" s="31"/>
      <c r="K51" s="101"/>
      <c r="L51" s="101"/>
      <c r="M51" s="107"/>
      <c r="N51" s="102"/>
      <c r="O51" s="103"/>
    </row>
    <row r="52" spans="1:15" ht="16.5" thickBot="1" x14ac:dyDescent="0.25">
      <c r="A52" s="42">
        <v>25</v>
      </c>
      <c r="B52" s="142"/>
      <c r="C52" s="90"/>
      <c r="D52" s="85"/>
      <c r="E52" s="80"/>
      <c r="F52" s="81"/>
      <c r="G52" s="82"/>
      <c r="H52" s="83" t="str">
        <f ca="1">IF(INDIRECT("E"&amp;ROW())="","",IF(INDIRECT("G"&amp;ROW())="",INDIRECT(IF(INDIRECT("F"&amp;ROW())="M","ListsM!L","Lists!L")&amp;($I$3-YEAR(INDIRECT("E"&amp;ROW())))),HLOOKUP(INDIRECT("G"&amp;ROW()),IF(INDIRECT("F"&amp;ROW())="M",GradeAgesM,GradeAges),($I$3-YEAR(INDIRECT("E"&amp;ROW()))),FALSE)))</f>
        <v/>
      </c>
      <c r="I52" s="88"/>
      <c r="J52" s="30"/>
      <c r="K52" s="101"/>
      <c r="L52" s="101"/>
      <c r="M52" s="101"/>
      <c r="N52" s="102"/>
      <c r="O52" s="103"/>
    </row>
    <row r="53" spans="1:15" ht="16.5" thickBot="1" x14ac:dyDescent="0.25">
      <c r="A53" s="42">
        <v>26</v>
      </c>
      <c r="B53" s="121"/>
      <c r="C53" s="90"/>
      <c r="D53" s="85"/>
      <c r="E53" s="80"/>
      <c r="F53" s="81"/>
      <c r="G53" s="82"/>
      <c r="H53" s="83" t="str">
        <f ca="1">IF(INDIRECT("E"&amp;ROW())="","",IF(INDIRECT("G"&amp;ROW())="",INDIRECT(IF(INDIRECT("F"&amp;ROW())="M","ListsM!L","Lists!L")&amp;($I$3-YEAR(INDIRECT("E"&amp;ROW())))),HLOOKUP(INDIRECT("G"&amp;ROW()),IF(INDIRECT("F"&amp;ROW())="M",GradeAgesM,GradeAges),($I$3-YEAR(INDIRECT("E"&amp;ROW()))),FALSE)))</f>
        <v/>
      </c>
      <c r="I53" s="88"/>
      <c r="J53" s="30"/>
      <c r="K53" s="101"/>
      <c r="L53" s="101"/>
      <c r="M53" s="101"/>
      <c r="N53" s="102"/>
      <c r="O53" s="103"/>
    </row>
    <row r="54" spans="1:15" ht="16.5" thickBot="1" x14ac:dyDescent="0.25">
      <c r="A54" s="43">
        <v>27</v>
      </c>
      <c r="B54" s="121"/>
      <c r="C54" s="90"/>
      <c r="D54" s="89"/>
      <c r="E54" s="80"/>
      <c r="F54" s="81"/>
      <c r="G54" s="82"/>
      <c r="H54" s="83" t="str">
        <f ca="1">IF(INDIRECT("E"&amp;ROW())="","",IF(INDIRECT("G"&amp;ROW())="",INDIRECT(IF(INDIRECT("F"&amp;ROW())="M","ListsM!L","Lists!L")&amp;($I$3-YEAR(INDIRECT("E"&amp;ROW())))),HLOOKUP(INDIRECT("G"&amp;ROW()),IF(INDIRECT("F"&amp;ROW())="M",GradeAgesM,GradeAges),($I$3-YEAR(INDIRECT("E"&amp;ROW()))),FALSE)))</f>
        <v/>
      </c>
      <c r="I54" s="88"/>
      <c r="J54" s="30"/>
      <c r="K54" s="101"/>
      <c r="L54" s="101"/>
      <c r="M54" s="101"/>
      <c r="N54" s="102"/>
      <c r="O54" s="103"/>
    </row>
    <row r="55" spans="1:15" ht="16.5" thickBot="1" x14ac:dyDescent="0.25">
      <c r="A55" s="22">
        <v>28</v>
      </c>
      <c r="B55" s="121"/>
      <c r="C55" s="90"/>
      <c r="D55" s="79"/>
      <c r="E55" s="80"/>
      <c r="F55" s="81"/>
      <c r="G55" s="82"/>
      <c r="H55" s="83" t="str">
        <f ca="1">IF(INDIRECT("E"&amp;ROW())="","",IF(INDIRECT("G"&amp;ROW())="",INDIRECT(IF(INDIRECT("F"&amp;ROW())="M","ListsM!L","Lists!L")&amp;($I$3-YEAR(INDIRECT("E"&amp;ROW())))),HLOOKUP(INDIRECT("G"&amp;ROW()),IF(INDIRECT("F"&amp;ROW())="M",GradeAgesM,GradeAges),($I$3-YEAR(INDIRECT("E"&amp;ROW()))),FALSE)))</f>
        <v/>
      </c>
      <c r="I55" s="88"/>
      <c r="J55" s="30"/>
      <c r="K55" s="101"/>
      <c r="L55" s="101"/>
      <c r="M55" s="101"/>
      <c r="N55" s="102"/>
      <c r="O55" s="103"/>
    </row>
    <row r="56" spans="1:15" ht="16.5" thickBot="1" x14ac:dyDescent="0.25">
      <c r="A56" s="42">
        <v>29</v>
      </c>
      <c r="B56" s="121"/>
      <c r="C56" s="90"/>
      <c r="D56" s="85"/>
      <c r="E56" s="80"/>
      <c r="F56" s="81"/>
      <c r="G56" s="82"/>
      <c r="H56" s="83" t="str">
        <f ca="1">IF(INDIRECT("E"&amp;ROW())="","",IF(INDIRECT("G"&amp;ROW())="",INDIRECT(IF(INDIRECT("F"&amp;ROW())="M","ListsM!L","Lists!L")&amp;($I$3-YEAR(INDIRECT("E"&amp;ROW())))),HLOOKUP(INDIRECT("G"&amp;ROW()),IF(INDIRECT("F"&amp;ROW())="M",GradeAgesM,GradeAges),($I$3-YEAR(INDIRECT("E"&amp;ROW()))),FALSE)))</f>
        <v/>
      </c>
      <c r="I56" s="88"/>
      <c r="J56" s="30"/>
      <c r="K56" s="101"/>
      <c r="L56" s="101"/>
      <c r="M56" s="101"/>
      <c r="N56" s="102"/>
      <c r="O56" s="103"/>
    </row>
    <row r="57" spans="1:15" ht="21.75" customHeight="1" thickBot="1" x14ac:dyDescent="0.25">
      <c r="A57" s="208" t="s">
        <v>69</v>
      </c>
      <c r="B57" s="214"/>
      <c r="C57" s="210"/>
      <c r="D57" s="211"/>
      <c r="E57" s="122" t="s">
        <v>40</v>
      </c>
      <c r="F57" s="203"/>
      <c r="G57" s="204"/>
      <c r="H57" s="215" t="s">
        <v>23</v>
      </c>
      <c r="I57" s="216"/>
      <c r="J57" s="30"/>
      <c r="K57" s="101"/>
      <c r="L57" s="104"/>
      <c r="M57" s="104"/>
      <c r="N57" s="105"/>
      <c r="O57" s="106"/>
    </row>
    <row r="58" spans="1:15" ht="21.75" customHeight="1" thickBot="1" x14ac:dyDescent="0.25">
      <c r="A58" s="199" t="str">
        <f>IF(H57="All Day","","2nd Judge:" )</f>
        <v/>
      </c>
      <c r="B58" s="207"/>
      <c r="C58" s="201"/>
      <c r="D58" s="202"/>
      <c r="E58" s="122" t="str">
        <f>IF(H57="All Day","","Level:" )</f>
        <v/>
      </c>
      <c r="F58" s="203"/>
      <c r="G58" s="204"/>
      <c r="H58" s="205" t="str">
        <f>IF(H57="All Day","",IF(H57="Morning","Afternoon","Morning"))</f>
        <v/>
      </c>
      <c r="I58" s="206"/>
      <c r="J58" s="31"/>
      <c r="K58" s="101"/>
      <c r="L58" s="104"/>
      <c r="M58" s="104"/>
      <c r="N58" s="105"/>
      <c r="O58" s="106"/>
    </row>
    <row r="59" spans="1:15" ht="16.5" thickBot="1" x14ac:dyDescent="0.25">
      <c r="A59" s="42">
        <f>A56+1</f>
        <v>30</v>
      </c>
      <c r="B59" s="121"/>
      <c r="C59" s="90"/>
      <c r="D59" s="85"/>
      <c r="E59" s="80"/>
      <c r="F59" s="81"/>
      <c r="G59" s="82"/>
      <c r="H59" s="83" t="str">
        <f ca="1">IF(INDIRECT("E"&amp;ROW())="","",IF(INDIRECT("G"&amp;ROW())="",INDIRECT(IF(INDIRECT("F"&amp;ROW())="M","ListsM!L","Lists!L")&amp;($I$3-YEAR(INDIRECT("E"&amp;ROW())))),HLOOKUP(INDIRECT("G"&amp;ROW()),IF(INDIRECT("F"&amp;ROW())="M",GradeAgesM,GradeAges),($I$3-YEAR(INDIRECT("E"&amp;ROW()))),FALSE)))</f>
        <v/>
      </c>
      <c r="I59" s="88"/>
      <c r="J59" s="30"/>
      <c r="K59" s="101"/>
      <c r="L59" s="101"/>
      <c r="M59" s="101"/>
      <c r="N59" s="102"/>
      <c r="O59" s="103"/>
    </row>
    <row r="60" spans="1:15" ht="16.5" thickBot="1" x14ac:dyDescent="0.25">
      <c r="A60" s="42">
        <f t="shared" ref="A60:A129" si="0">A59+1</f>
        <v>31</v>
      </c>
      <c r="B60" s="121"/>
      <c r="C60" s="90"/>
      <c r="D60" s="85"/>
      <c r="E60" s="80"/>
      <c r="F60" s="81"/>
      <c r="G60" s="82"/>
      <c r="H60" s="83" t="str">
        <f ca="1">IF(INDIRECT("E"&amp;ROW())="","",IF(INDIRECT("G"&amp;ROW())="",INDIRECT(IF(INDIRECT("F"&amp;ROW())="M","ListsM!L","Lists!L")&amp;($I$3-YEAR(INDIRECT("E"&amp;ROW())))),HLOOKUP(INDIRECT("G"&amp;ROW()),IF(INDIRECT("F"&amp;ROW())="M",GradeAgesM,GradeAges),($I$3-YEAR(INDIRECT("E"&amp;ROW()))),FALSE)))</f>
        <v/>
      </c>
      <c r="I60" s="88"/>
      <c r="J60" s="30"/>
      <c r="K60" s="101"/>
      <c r="L60" s="101"/>
      <c r="M60" s="101"/>
      <c r="N60" s="102"/>
      <c r="O60" s="103"/>
    </row>
    <row r="61" spans="1:15" ht="16.5" thickBot="1" x14ac:dyDescent="0.25">
      <c r="A61" s="42">
        <f>A60+1</f>
        <v>32</v>
      </c>
      <c r="B61" s="142"/>
      <c r="C61" s="90"/>
      <c r="D61" s="85"/>
      <c r="E61" s="80"/>
      <c r="F61" s="81"/>
      <c r="G61" s="82"/>
      <c r="H61" s="83" t="str">
        <f ca="1">IF(INDIRECT("E"&amp;ROW())="","",IF(INDIRECT("G"&amp;ROW())="",INDIRECT(IF(INDIRECT("F"&amp;ROW())="M","ListsM!L","Lists!L")&amp;($I$3-YEAR(INDIRECT("E"&amp;ROW())))),HLOOKUP(INDIRECT("G"&amp;ROW()),IF(INDIRECT("F"&amp;ROW())="M",GradeAgesM,GradeAges),($I$3-YEAR(INDIRECT("E"&amp;ROW()))),FALSE)))</f>
        <v/>
      </c>
      <c r="I61" s="88"/>
      <c r="J61" s="30"/>
      <c r="K61" s="101"/>
      <c r="L61" s="101"/>
      <c r="M61" s="101"/>
      <c r="N61" s="102"/>
      <c r="O61" s="103"/>
    </row>
    <row r="62" spans="1:15" ht="16.5" thickBot="1" x14ac:dyDescent="0.25">
      <c r="A62" s="42">
        <f>A61+1</f>
        <v>33</v>
      </c>
      <c r="B62" s="121"/>
      <c r="C62" s="90"/>
      <c r="D62" s="85"/>
      <c r="E62" s="80"/>
      <c r="F62" s="81"/>
      <c r="G62" s="82"/>
      <c r="H62" s="83" t="str">
        <f ca="1">IF(INDIRECT("E"&amp;ROW())="","",IF(INDIRECT("G"&amp;ROW())="",INDIRECT(IF(INDIRECT("F"&amp;ROW())="M","ListsM!L","Lists!L")&amp;($I$3-YEAR(INDIRECT("E"&amp;ROW())))),HLOOKUP(INDIRECT("G"&amp;ROW()),IF(INDIRECT("F"&amp;ROW())="M",GradeAgesM,GradeAges),($I$3-YEAR(INDIRECT("E"&amp;ROW()))),FALSE)))</f>
        <v/>
      </c>
      <c r="I62" s="88"/>
      <c r="J62" s="30"/>
      <c r="K62" s="101"/>
      <c r="L62" s="101"/>
      <c r="M62" s="101"/>
      <c r="N62" s="102"/>
      <c r="O62" s="103"/>
    </row>
    <row r="63" spans="1:15" ht="16.5" thickBot="1" x14ac:dyDescent="0.25">
      <c r="A63" s="42">
        <f>A62+1</f>
        <v>34</v>
      </c>
      <c r="B63" s="121"/>
      <c r="C63" s="90"/>
      <c r="D63" s="85"/>
      <c r="E63" s="80"/>
      <c r="F63" s="81"/>
      <c r="G63" s="82"/>
      <c r="H63" s="83" t="str">
        <f ca="1">IF(INDIRECT("E"&amp;ROW())="","",IF(INDIRECT("G"&amp;ROW())="",INDIRECT(IF(INDIRECT("F"&amp;ROW())="M","ListsM!L","Lists!L")&amp;($I$3-YEAR(INDIRECT("E"&amp;ROW())))),HLOOKUP(INDIRECT("G"&amp;ROW()),IF(INDIRECT("F"&amp;ROW())="M",GradeAgesM,GradeAges),($I$3-YEAR(INDIRECT("E"&amp;ROW()))),FALSE)))</f>
        <v/>
      </c>
      <c r="I63" s="88"/>
      <c r="J63" s="30"/>
      <c r="K63" s="101"/>
      <c r="L63" s="101"/>
      <c r="M63" s="101"/>
      <c r="N63" s="102"/>
      <c r="O63" s="103"/>
    </row>
    <row r="64" spans="1:15" ht="21" customHeight="1" thickBot="1" x14ac:dyDescent="0.25">
      <c r="A64" s="208" t="s">
        <v>70</v>
      </c>
      <c r="B64" s="209"/>
      <c r="C64" s="210"/>
      <c r="D64" s="211"/>
      <c r="E64" s="122" t="s">
        <v>39</v>
      </c>
      <c r="F64" s="203"/>
      <c r="G64" s="204"/>
      <c r="H64" s="212" t="s">
        <v>23</v>
      </c>
      <c r="I64" s="213"/>
      <c r="J64" s="30"/>
      <c r="K64" s="101"/>
      <c r="L64" s="101"/>
      <c r="M64" s="107"/>
      <c r="N64" s="102"/>
      <c r="O64" s="103"/>
    </row>
    <row r="65" spans="1:15" ht="20.25" customHeight="1" thickBot="1" x14ac:dyDescent="0.25">
      <c r="A65" s="199" t="str">
        <f>IF(H64="All Day","","2nd Official:" )</f>
        <v/>
      </c>
      <c r="B65" s="200"/>
      <c r="C65" s="201"/>
      <c r="D65" s="202"/>
      <c r="E65" s="122" t="str">
        <f>IF(H64="All Day","","Job:" )</f>
        <v/>
      </c>
      <c r="F65" s="203"/>
      <c r="G65" s="204"/>
      <c r="H65" s="205" t="str">
        <f>IF(H64="All Day","",IF(H64="Morning","Afternoon","Morning"))</f>
        <v/>
      </c>
      <c r="I65" s="206"/>
      <c r="J65" s="31"/>
      <c r="K65" s="101"/>
      <c r="L65" s="101"/>
      <c r="M65" s="107"/>
      <c r="N65" s="102"/>
      <c r="O65" s="103"/>
    </row>
    <row r="66" spans="1:15" ht="16.5" thickBot="1" x14ac:dyDescent="0.25">
      <c r="A66" s="42">
        <f>A63+1</f>
        <v>35</v>
      </c>
      <c r="B66" s="121"/>
      <c r="C66" s="90"/>
      <c r="D66" s="85"/>
      <c r="E66" s="80"/>
      <c r="F66" s="81"/>
      <c r="G66" s="82"/>
      <c r="H66" s="83" t="str">
        <f ca="1">IF(INDIRECT("E"&amp;ROW())="","",IF(INDIRECT("G"&amp;ROW())="",INDIRECT(IF(INDIRECT("F"&amp;ROW())="M","ListsM!L","Lists!L")&amp;($I$3-YEAR(INDIRECT("E"&amp;ROW())))),HLOOKUP(INDIRECT("G"&amp;ROW()),IF(INDIRECT("F"&amp;ROW())="M",GradeAgesM,GradeAges),($I$3-YEAR(INDIRECT("E"&amp;ROW()))),FALSE)))</f>
        <v/>
      </c>
      <c r="I66" s="88"/>
      <c r="J66" s="30"/>
      <c r="K66" s="101"/>
      <c r="L66" s="101"/>
      <c r="M66" s="101"/>
      <c r="N66" s="102"/>
      <c r="O66" s="103"/>
    </row>
    <row r="67" spans="1:15" ht="16.5" thickBot="1" x14ac:dyDescent="0.25">
      <c r="A67" s="42">
        <f>A66+1</f>
        <v>36</v>
      </c>
      <c r="B67" s="121"/>
      <c r="C67" s="90"/>
      <c r="D67" s="85"/>
      <c r="E67" s="80"/>
      <c r="F67" s="81"/>
      <c r="G67" s="82"/>
      <c r="H67" s="83" t="str">
        <f ca="1">IF(INDIRECT("E"&amp;ROW())="","",IF(INDIRECT("G"&amp;ROW())="",INDIRECT(IF(INDIRECT("F"&amp;ROW())="M","ListsM!L","Lists!L")&amp;($I$3-YEAR(INDIRECT("E"&amp;ROW())))),HLOOKUP(INDIRECT("G"&amp;ROW()),IF(INDIRECT("F"&amp;ROW())="M",GradeAgesM,GradeAges),($I$3-YEAR(INDIRECT("E"&amp;ROW()))),FALSE)))</f>
        <v/>
      </c>
      <c r="I67" s="88"/>
      <c r="J67" s="30"/>
      <c r="K67" s="101"/>
      <c r="L67" s="101"/>
      <c r="M67" s="101"/>
      <c r="N67" s="102"/>
      <c r="O67" s="103"/>
    </row>
    <row r="68" spans="1:15" ht="16.5" thickBot="1" x14ac:dyDescent="0.25">
      <c r="A68" s="42">
        <f>A67+1</f>
        <v>37</v>
      </c>
      <c r="B68" s="121"/>
      <c r="C68" s="90"/>
      <c r="D68" s="85"/>
      <c r="E68" s="80"/>
      <c r="F68" s="81"/>
      <c r="G68" s="82"/>
      <c r="H68" s="83" t="str">
        <f ca="1">IF(INDIRECT("E"&amp;ROW())="","",IF(INDIRECT("G"&amp;ROW())="",INDIRECT(IF(INDIRECT("F"&amp;ROW())="M","ListsM!L","Lists!L")&amp;($I$3-YEAR(INDIRECT("E"&amp;ROW())))),HLOOKUP(INDIRECT("G"&amp;ROW()),IF(INDIRECT("F"&amp;ROW())="M",GradeAgesM,GradeAges),($I$3-YEAR(INDIRECT("E"&amp;ROW()))),FALSE)))</f>
        <v/>
      </c>
      <c r="I68" s="88"/>
      <c r="J68" s="30"/>
      <c r="K68" s="101"/>
      <c r="L68" s="101"/>
      <c r="M68" s="101"/>
      <c r="N68" s="102"/>
      <c r="O68" s="103"/>
    </row>
    <row r="69" spans="1:15" ht="16.5" thickBot="1" x14ac:dyDescent="0.25">
      <c r="A69" s="42">
        <f t="shared" si="0"/>
        <v>38</v>
      </c>
      <c r="B69" s="121"/>
      <c r="C69" s="90"/>
      <c r="D69" s="85"/>
      <c r="E69" s="80"/>
      <c r="F69" s="81"/>
      <c r="G69" s="82"/>
      <c r="H69" s="83" t="str">
        <f ca="1">IF(INDIRECT("E"&amp;ROW())="","",IF(INDIRECT("G"&amp;ROW())="",INDIRECT(IF(INDIRECT("F"&amp;ROW())="M","ListsM!L","Lists!L")&amp;($I$3-YEAR(INDIRECT("E"&amp;ROW())))),HLOOKUP(INDIRECT("G"&amp;ROW()),IF(INDIRECT("F"&amp;ROW())="M",GradeAgesM,GradeAges),($I$3-YEAR(INDIRECT("E"&amp;ROW()))),FALSE)))</f>
        <v/>
      </c>
      <c r="I69" s="88"/>
      <c r="J69" s="30"/>
      <c r="K69" s="101"/>
      <c r="L69" s="101"/>
      <c r="M69" s="101"/>
      <c r="N69" s="102"/>
      <c r="O69" s="103"/>
    </row>
    <row r="70" spans="1:15" ht="16.5" thickBot="1" x14ac:dyDescent="0.25">
      <c r="A70" s="42">
        <f t="shared" si="0"/>
        <v>39</v>
      </c>
      <c r="B70" s="121"/>
      <c r="C70" s="90"/>
      <c r="D70" s="85"/>
      <c r="E70" s="80"/>
      <c r="F70" s="81"/>
      <c r="G70" s="82"/>
      <c r="H70" s="83" t="str">
        <f ca="1">IF(INDIRECT("E"&amp;ROW())="","",IF(INDIRECT("G"&amp;ROW())="",INDIRECT(IF(INDIRECT("F"&amp;ROW())="M","ListsM!L","Lists!L")&amp;($I$3-YEAR(INDIRECT("E"&amp;ROW())))),HLOOKUP(INDIRECT("G"&amp;ROW()),IF(INDIRECT("F"&amp;ROW())="M",GradeAgesM,GradeAges),($I$3-YEAR(INDIRECT("E"&amp;ROW()))),FALSE)))</f>
        <v/>
      </c>
      <c r="I70" s="88"/>
      <c r="J70" s="30"/>
      <c r="K70" s="101"/>
      <c r="L70" s="101"/>
      <c r="M70" s="101"/>
      <c r="N70" s="102"/>
      <c r="O70" s="103"/>
    </row>
    <row r="71" spans="1:15" ht="21.75" customHeight="1" thickBot="1" x14ac:dyDescent="0.25">
      <c r="A71" s="208" t="s">
        <v>69</v>
      </c>
      <c r="B71" s="214"/>
      <c r="C71" s="210"/>
      <c r="D71" s="211"/>
      <c r="E71" s="122" t="s">
        <v>40</v>
      </c>
      <c r="F71" s="203"/>
      <c r="G71" s="204"/>
      <c r="H71" s="215" t="s">
        <v>23</v>
      </c>
      <c r="I71" s="216"/>
      <c r="J71" s="30"/>
      <c r="K71" s="101"/>
      <c r="L71" s="104"/>
      <c r="M71" s="104"/>
      <c r="N71" s="105"/>
      <c r="O71" s="106"/>
    </row>
    <row r="72" spans="1:15" ht="23.25" customHeight="1" thickBot="1" x14ac:dyDescent="0.25">
      <c r="A72" s="199" t="str">
        <f>IF(H71="All Day","","2nd Judge:" )</f>
        <v/>
      </c>
      <c r="B72" s="207"/>
      <c r="C72" s="201"/>
      <c r="D72" s="202"/>
      <c r="E72" s="122" t="str">
        <f>IF(H71="All Day","","Level:" )</f>
        <v/>
      </c>
      <c r="F72" s="203"/>
      <c r="G72" s="204"/>
      <c r="H72" s="205" t="str">
        <f>IF(H71="All Day","",IF(H71="Morning","Afternoon","Morning"))</f>
        <v/>
      </c>
      <c r="I72" s="206"/>
      <c r="J72" s="31"/>
      <c r="K72" s="101"/>
      <c r="L72" s="104"/>
      <c r="M72" s="104"/>
      <c r="N72" s="105"/>
      <c r="O72" s="106"/>
    </row>
    <row r="73" spans="1:15" ht="16.5" thickBot="1" x14ac:dyDescent="0.25">
      <c r="A73" s="42">
        <f>A70+1</f>
        <v>40</v>
      </c>
      <c r="B73" s="142"/>
      <c r="C73" s="90"/>
      <c r="D73" s="85"/>
      <c r="E73" s="80"/>
      <c r="F73" s="81"/>
      <c r="G73" s="82"/>
      <c r="H73" s="83" t="str">
        <f ca="1">IF(INDIRECT("E"&amp;ROW())="","",IF(INDIRECT("G"&amp;ROW())="",INDIRECT(IF(INDIRECT("F"&amp;ROW())="M","ListsM!L","Lists!L")&amp;($I$3-YEAR(INDIRECT("E"&amp;ROW())))),HLOOKUP(INDIRECT("G"&amp;ROW()),IF(INDIRECT("F"&amp;ROW())="M",GradeAgesM,GradeAges),($I$3-YEAR(INDIRECT("E"&amp;ROW()))),FALSE)))</f>
        <v/>
      </c>
      <c r="I73" s="88"/>
      <c r="J73" s="30"/>
      <c r="K73" s="101"/>
      <c r="L73" s="101"/>
      <c r="M73" s="101"/>
      <c r="N73" s="102"/>
      <c r="O73" s="103"/>
    </row>
    <row r="74" spans="1:15" ht="16.5" thickBot="1" x14ac:dyDescent="0.25">
      <c r="A74" s="42">
        <f>A73+1</f>
        <v>41</v>
      </c>
      <c r="B74" s="121"/>
      <c r="C74" s="90"/>
      <c r="D74" s="85"/>
      <c r="E74" s="80"/>
      <c r="F74" s="81"/>
      <c r="G74" s="82"/>
      <c r="H74" s="83" t="str">
        <f ca="1">IF(INDIRECT("E"&amp;ROW())="","",IF(INDIRECT("G"&amp;ROW())="",INDIRECT(IF(INDIRECT("F"&amp;ROW())="M","ListsM!L","Lists!L")&amp;($I$3-YEAR(INDIRECT("E"&amp;ROW())))),HLOOKUP(INDIRECT("G"&amp;ROW()),IF(INDIRECT("F"&amp;ROW())="M",GradeAgesM,GradeAges),($I$3-YEAR(INDIRECT("E"&amp;ROW()))),FALSE)))</f>
        <v/>
      </c>
      <c r="I74" s="88"/>
      <c r="J74" s="30"/>
      <c r="K74" s="101"/>
      <c r="L74" s="101"/>
      <c r="M74" s="101"/>
      <c r="N74" s="102"/>
      <c r="O74" s="103"/>
    </row>
    <row r="75" spans="1:15" ht="16.5" thickBot="1" x14ac:dyDescent="0.25">
      <c r="A75" s="42">
        <f t="shared" ref="A75:A82" si="1">A74+1</f>
        <v>42</v>
      </c>
      <c r="B75" s="121"/>
      <c r="C75" s="90"/>
      <c r="D75" s="85"/>
      <c r="E75" s="80"/>
      <c r="F75" s="81"/>
      <c r="G75" s="82"/>
      <c r="H75" s="83" t="str">
        <f ca="1">IF(INDIRECT("E"&amp;ROW())="","",IF(INDIRECT("G"&amp;ROW())="",INDIRECT(IF(INDIRECT("F"&amp;ROW())="M","ListsM!L","Lists!L")&amp;($I$3-YEAR(INDIRECT("E"&amp;ROW())))),HLOOKUP(INDIRECT("G"&amp;ROW()),IF(INDIRECT("F"&amp;ROW())="M",GradeAgesM,GradeAges),($I$3-YEAR(INDIRECT("E"&amp;ROW()))),FALSE)))</f>
        <v/>
      </c>
      <c r="I75" s="88"/>
      <c r="J75" s="30"/>
      <c r="K75" s="101"/>
      <c r="L75" s="101"/>
      <c r="M75" s="101"/>
      <c r="N75" s="102"/>
      <c r="O75" s="103"/>
    </row>
    <row r="76" spans="1:15" ht="16.5" thickBot="1" x14ac:dyDescent="0.25">
      <c r="A76" s="42">
        <f t="shared" si="1"/>
        <v>43</v>
      </c>
      <c r="B76" s="121"/>
      <c r="C76" s="90"/>
      <c r="D76" s="85"/>
      <c r="E76" s="80"/>
      <c r="F76" s="81"/>
      <c r="G76" s="82"/>
      <c r="H76" s="83" t="str">
        <f ca="1">IF(INDIRECT("E"&amp;ROW())="","",IF(INDIRECT("G"&amp;ROW())="",INDIRECT(IF(INDIRECT("F"&amp;ROW())="M","ListsM!L","Lists!L")&amp;($I$3-YEAR(INDIRECT("E"&amp;ROW())))),HLOOKUP(INDIRECT("G"&amp;ROW()),IF(INDIRECT("F"&amp;ROW())="M",GradeAgesM,GradeAges),($I$3-YEAR(INDIRECT("E"&amp;ROW()))),FALSE)))</f>
        <v/>
      </c>
      <c r="I76" s="88"/>
      <c r="J76" s="30"/>
      <c r="K76" s="101"/>
      <c r="L76" s="101"/>
      <c r="M76" s="101"/>
      <c r="N76" s="102"/>
      <c r="O76" s="103"/>
    </row>
    <row r="77" spans="1:15" ht="16.5" thickBot="1" x14ac:dyDescent="0.25">
      <c r="A77" s="42">
        <f t="shared" si="1"/>
        <v>44</v>
      </c>
      <c r="B77" s="121"/>
      <c r="C77" s="90"/>
      <c r="D77" s="85"/>
      <c r="E77" s="80"/>
      <c r="F77" s="81"/>
      <c r="G77" s="82"/>
      <c r="H77" s="83" t="str">
        <f ca="1">IF(INDIRECT("E"&amp;ROW())="","",IF(INDIRECT("G"&amp;ROW())="",INDIRECT(IF(INDIRECT("F"&amp;ROW())="M","ListsM!L","Lists!L")&amp;($I$3-YEAR(INDIRECT("E"&amp;ROW())))),HLOOKUP(INDIRECT("G"&amp;ROW()),IF(INDIRECT("F"&amp;ROW())="M",GradeAgesM,GradeAges),($I$3-YEAR(INDIRECT("E"&amp;ROW()))),FALSE)))</f>
        <v/>
      </c>
      <c r="I77" s="88"/>
      <c r="J77" s="30"/>
      <c r="K77" s="101"/>
      <c r="L77" s="101"/>
      <c r="M77" s="101"/>
      <c r="N77" s="102"/>
      <c r="O77" s="103"/>
    </row>
    <row r="78" spans="1:15" ht="21" customHeight="1" thickBot="1" x14ac:dyDescent="0.25">
      <c r="A78" s="208" t="s">
        <v>70</v>
      </c>
      <c r="B78" s="209"/>
      <c r="C78" s="210"/>
      <c r="D78" s="211"/>
      <c r="E78" s="122" t="s">
        <v>39</v>
      </c>
      <c r="F78" s="203"/>
      <c r="G78" s="204"/>
      <c r="H78" s="212" t="s">
        <v>23</v>
      </c>
      <c r="I78" s="213"/>
      <c r="J78" s="30"/>
      <c r="K78" s="101"/>
      <c r="L78" s="101"/>
      <c r="M78" s="107"/>
      <c r="N78" s="102"/>
      <c r="O78" s="103"/>
    </row>
    <row r="79" spans="1:15" ht="20.25" customHeight="1" thickBot="1" x14ac:dyDescent="0.25">
      <c r="A79" s="199" t="str">
        <f>IF(H78="All Day","","2nd Official:" )</f>
        <v/>
      </c>
      <c r="B79" s="200"/>
      <c r="C79" s="201"/>
      <c r="D79" s="202"/>
      <c r="E79" s="122" t="str">
        <f>IF(H78="All Day","","Job:" )</f>
        <v/>
      </c>
      <c r="F79" s="203"/>
      <c r="G79" s="204"/>
      <c r="H79" s="205" t="str">
        <f>IF(H78="All Day","",IF(H78="Morning","Afternoon","Morning"))</f>
        <v/>
      </c>
      <c r="I79" s="206"/>
      <c r="J79" s="31"/>
      <c r="K79" s="101"/>
      <c r="L79" s="101"/>
      <c r="M79" s="107"/>
      <c r="N79" s="102"/>
      <c r="O79" s="103"/>
    </row>
    <row r="80" spans="1:15" ht="16.5" thickBot="1" x14ac:dyDescent="0.25">
      <c r="A80" s="42">
        <f>A77+1</f>
        <v>45</v>
      </c>
      <c r="B80" s="121"/>
      <c r="C80" s="90"/>
      <c r="D80" s="85"/>
      <c r="E80" s="80"/>
      <c r="F80" s="81"/>
      <c r="G80" s="82"/>
      <c r="H80" s="83" t="str">
        <f ca="1">IF(INDIRECT("E"&amp;ROW())="","",IF(INDIRECT("G"&amp;ROW())="",INDIRECT(IF(INDIRECT("F"&amp;ROW())="M","ListsM!L","Lists!L")&amp;($I$3-YEAR(INDIRECT("E"&amp;ROW())))),HLOOKUP(INDIRECT("G"&amp;ROW()),IF(INDIRECT("F"&amp;ROW())="M",GradeAgesM,GradeAges),($I$3-YEAR(INDIRECT("E"&amp;ROW()))),FALSE)))</f>
        <v/>
      </c>
      <c r="I80" s="88"/>
      <c r="J80" s="30"/>
      <c r="K80" s="101"/>
      <c r="L80" s="101"/>
      <c r="M80" s="101"/>
      <c r="N80" s="102"/>
      <c r="O80" s="103"/>
    </row>
    <row r="81" spans="1:15" ht="16.5" thickBot="1" x14ac:dyDescent="0.25">
      <c r="A81" s="42">
        <f t="shared" si="1"/>
        <v>46</v>
      </c>
      <c r="B81" s="121"/>
      <c r="C81" s="90"/>
      <c r="D81" s="85"/>
      <c r="E81" s="80"/>
      <c r="F81" s="81"/>
      <c r="G81" s="82"/>
      <c r="H81" s="83" t="str">
        <f ca="1">IF(INDIRECT("E"&amp;ROW())="","",IF(INDIRECT("G"&amp;ROW())="",INDIRECT(IF(INDIRECT("F"&amp;ROW())="M","ListsM!L","Lists!L")&amp;($I$3-YEAR(INDIRECT("E"&amp;ROW())))),HLOOKUP(INDIRECT("G"&amp;ROW()),IF(INDIRECT("F"&amp;ROW())="M",GradeAgesM,GradeAges),($I$3-YEAR(INDIRECT("E"&amp;ROW()))),FALSE)))</f>
        <v/>
      </c>
      <c r="I81" s="88"/>
      <c r="J81" s="30"/>
      <c r="K81" s="101"/>
      <c r="L81" s="101"/>
      <c r="M81" s="101"/>
      <c r="N81" s="102"/>
      <c r="O81" s="103"/>
    </row>
    <row r="82" spans="1:15" ht="16.5" thickBot="1" x14ac:dyDescent="0.25">
      <c r="A82" s="42">
        <f t="shared" si="1"/>
        <v>47</v>
      </c>
      <c r="B82" s="121"/>
      <c r="C82" s="90"/>
      <c r="D82" s="85"/>
      <c r="E82" s="80"/>
      <c r="F82" s="81"/>
      <c r="G82" s="82"/>
      <c r="H82" s="83" t="str">
        <f ca="1">IF(INDIRECT("E"&amp;ROW())="","",IF(INDIRECT("G"&amp;ROW())="",INDIRECT(IF(INDIRECT("F"&amp;ROW())="M","ListsM!L","Lists!L")&amp;($I$3-YEAR(INDIRECT("E"&amp;ROW())))),HLOOKUP(INDIRECT("G"&amp;ROW()),IF(INDIRECT("F"&amp;ROW())="M",GradeAgesM,GradeAges),($I$3-YEAR(INDIRECT("E"&amp;ROW()))),FALSE)))</f>
        <v/>
      </c>
      <c r="I82" s="88"/>
      <c r="J82" s="30"/>
      <c r="K82" s="101"/>
      <c r="L82" s="101"/>
      <c r="M82" s="101"/>
      <c r="N82" s="102"/>
      <c r="O82" s="103"/>
    </row>
    <row r="83" spans="1:15" ht="16.5" thickBot="1" x14ac:dyDescent="0.25">
      <c r="A83" s="42">
        <f t="shared" si="0"/>
        <v>48</v>
      </c>
      <c r="B83" s="121"/>
      <c r="C83" s="90"/>
      <c r="D83" s="85"/>
      <c r="E83" s="80"/>
      <c r="F83" s="81"/>
      <c r="G83" s="82"/>
      <c r="H83" s="83" t="str">
        <f ca="1">IF(INDIRECT("E"&amp;ROW())="","",IF(INDIRECT("G"&amp;ROW())="",INDIRECT(IF(INDIRECT("F"&amp;ROW())="M","ListsM!L","Lists!L")&amp;($I$3-YEAR(INDIRECT("E"&amp;ROW())))),HLOOKUP(INDIRECT("G"&amp;ROW()),IF(INDIRECT("F"&amp;ROW())="M",GradeAgesM,GradeAges),($I$3-YEAR(INDIRECT("E"&amp;ROW()))),FALSE)))</f>
        <v/>
      </c>
      <c r="I83" s="88"/>
      <c r="J83" s="30"/>
      <c r="K83" s="101"/>
      <c r="L83" s="101"/>
      <c r="M83" s="101"/>
      <c r="N83" s="102"/>
      <c r="O83" s="103"/>
    </row>
    <row r="84" spans="1:15" ht="16.5" thickBot="1" x14ac:dyDescent="0.25">
      <c r="A84" s="42">
        <f t="shared" si="0"/>
        <v>49</v>
      </c>
      <c r="B84" s="121"/>
      <c r="C84" s="90"/>
      <c r="D84" s="85"/>
      <c r="E84" s="80"/>
      <c r="F84" s="81"/>
      <c r="G84" s="82"/>
      <c r="H84" s="83" t="str">
        <f ca="1">IF(INDIRECT("E"&amp;ROW())="","",IF(INDIRECT("G"&amp;ROW())="",INDIRECT(IF(INDIRECT("F"&amp;ROW())="M","ListsM!L","Lists!L")&amp;($I$3-YEAR(INDIRECT("E"&amp;ROW())))),HLOOKUP(INDIRECT("G"&amp;ROW()),IF(INDIRECT("F"&amp;ROW())="M",GradeAgesM,GradeAges),($I$3-YEAR(INDIRECT("E"&amp;ROW()))),FALSE)))</f>
        <v/>
      </c>
      <c r="I84" s="88"/>
      <c r="J84" s="30"/>
      <c r="K84" s="101"/>
      <c r="L84" s="101"/>
      <c r="M84" s="101"/>
      <c r="N84" s="102"/>
      <c r="O84" s="103"/>
    </row>
    <row r="85" spans="1:15" ht="21.75" customHeight="1" thickBot="1" x14ac:dyDescent="0.25">
      <c r="A85" s="208" t="s">
        <v>69</v>
      </c>
      <c r="B85" s="214"/>
      <c r="C85" s="210"/>
      <c r="D85" s="211"/>
      <c r="E85" s="122" t="s">
        <v>40</v>
      </c>
      <c r="F85" s="203"/>
      <c r="G85" s="204"/>
      <c r="H85" s="215" t="s">
        <v>23</v>
      </c>
      <c r="I85" s="216"/>
      <c r="J85" s="30"/>
      <c r="K85" s="101"/>
      <c r="L85" s="104"/>
      <c r="M85" s="104"/>
      <c r="N85" s="105"/>
      <c r="O85" s="106"/>
    </row>
    <row r="86" spans="1:15" ht="23.25" customHeight="1" thickBot="1" x14ac:dyDescent="0.25">
      <c r="A86" s="199" t="str">
        <f>IF(H85="All Day","","2nd Judge:" )</f>
        <v/>
      </c>
      <c r="B86" s="207"/>
      <c r="C86" s="201"/>
      <c r="D86" s="202"/>
      <c r="E86" s="122" t="str">
        <f>IF(H85="All Day","","Level:" )</f>
        <v/>
      </c>
      <c r="F86" s="203"/>
      <c r="G86" s="204"/>
      <c r="H86" s="205" t="str">
        <f>IF(H85="All Day","",IF(H85="Morning","Afternoon","Morning"))</f>
        <v/>
      </c>
      <c r="I86" s="206"/>
      <c r="J86" s="31"/>
      <c r="K86" s="101"/>
      <c r="L86" s="104"/>
      <c r="M86" s="104"/>
      <c r="N86" s="105"/>
      <c r="O86" s="106"/>
    </row>
    <row r="87" spans="1:15" ht="16.5" thickBot="1" x14ac:dyDescent="0.25">
      <c r="A87" s="42">
        <f>A84+1</f>
        <v>50</v>
      </c>
      <c r="B87" s="142"/>
      <c r="C87" s="90"/>
      <c r="D87" s="85"/>
      <c r="E87" s="80"/>
      <c r="F87" s="81"/>
      <c r="G87" s="82"/>
      <c r="H87" s="83" t="str">
        <f ca="1">IF(INDIRECT("E"&amp;ROW())="","",IF(INDIRECT("G"&amp;ROW())="",INDIRECT(IF(INDIRECT("F"&amp;ROW())="M","ListsM!L","Lists!L")&amp;($I$3-YEAR(INDIRECT("E"&amp;ROW())))),HLOOKUP(INDIRECT("G"&amp;ROW()),IF(INDIRECT("F"&amp;ROW())="M",GradeAgesM,GradeAges),($I$3-YEAR(INDIRECT("E"&amp;ROW()))),FALSE)))</f>
        <v/>
      </c>
      <c r="I87" s="88"/>
      <c r="J87" s="30"/>
      <c r="K87" s="101"/>
      <c r="L87" s="101"/>
      <c r="M87" s="101"/>
      <c r="N87" s="102"/>
      <c r="O87" s="103"/>
    </row>
    <row r="88" spans="1:15" ht="16.5" thickBot="1" x14ac:dyDescent="0.25">
      <c r="A88" s="42">
        <f>A87+1</f>
        <v>51</v>
      </c>
      <c r="B88" s="121"/>
      <c r="C88" s="90"/>
      <c r="D88" s="85"/>
      <c r="E88" s="80"/>
      <c r="F88" s="81"/>
      <c r="G88" s="82"/>
      <c r="H88" s="83" t="str">
        <f ca="1">IF(INDIRECT("E"&amp;ROW())="","",IF(INDIRECT("G"&amp;ROW())="",INDIRECT(IF(INDIRECT("F"&amp;ROW())="M","ListsM!L","Lists!L")&amp;($I$3-YEAR(INDIRECT("E"&amp;ROW())))),HLOOKUP(INDIRECT("G"&amp;ROW()),IF(INDIRECT("F"&amp;ROW())="M",GradeAgesM,GradeAges),($I$3-YEAR(INDIRECT("E"&amp;ROW()))),FALSE)))</f>
        <v/>
      </c>
      <c r="I88" s="88"/>
      <c r="J88" s="30"/>
      <c r="K88" s="101"/>
      <c r="L88" s="101"/>
      <c r="M88" s="101"/>
      <c r="N88" s="102"/>
      <c r="O88" s="103"/>
    </row>
    <row r="89" spans="1:15" ht="16.5" thickBot="1" x14ac:dyDescent="0.25">
      <c r="A89" s="42">
        <f t="shared" ref="A89:A99" si="2">A88+1</f>
        <v>52</v>
      </c>
      <c r="B89" s="121"/>
      <c r="C89" s="90"/>
      <c r="D89" s="85"/>
      <c r="E89" s="80"/>
      <c r="F89" s="81"/>
      <c r="G89" s="82"/>
      <c r="H89" s="83" t="str">
        <f ca="1">IF(INDIRECT("E"&amp;ROW())="","",IF(INDIRECT("G"&amp;ROW())="",INDIRECT(IF(INDIRECT("F"&amp;ROW())="M","ListsM!L","Lists!L")&amp;($I$3-YEAR(INDIRECT("E"&amp;ROW())))),HLOOKUP(INDIRECT("G"&amp;ROW()),IF(INDIRECT("F"&amp;ROW())="M",GradeAgesM,GradeAges),($I$3-YEAR(INDIRECT("E"&amp;ROW()))),FALSE)))</f>
        <v/>
      </c>
      <c r="I89" s="88"/>
      <c r="J89" s="30"/>
      <c r="K89" s="101"/>
      <c r="L89" s="101"/>
      <c r="M89" s="101"/>
      <c r="N89" s="102"/>
      <c r="O89" s="103"/>
    </row>
    <row r="90" spans="1:15" ht="16.5" thickBot="1" x14ac:dyDescent="0.25">
      <c r="A90" s="42">
        <f t="shared" si="2"/>
        <v>53</v>
      </c>
      <c r="B90" s="121"/>
      <c r="C90" s="90"/>
      <c r="D90" s="85"/>
      <c r="E90" s="80"/>
      <c r="F90" s="81"/>
      <c r="G90" s="82"/>
      <c r="H90" s="83" t="str">
        <f ca="1">IF(INDIRECT("E"&amp;ROW())="","",IF(INDIRECT("G"&amp;ROW())="",INDIRECT(IF(INDIRECT("F"&amp;ROW())="M","ListsM!L","Lists!L")&amp;($I$3-YEAR(INDIRECT("E"&amp;ROW())))),HLOOKUP(INDIRECT("G"&amp;ROW()),IF(INDIRECT("F"&amp;ROW())="M",GradeAgesM,GradeAges),($I$3-YEAR(INDIRECT("E"&amp;ROW()))),FALSE)))</f>
        <v/>
      </c>
      <c r="I90" s="88"/>
      <c r="J90" s="30"/>
      <c r="K90" s="101"/>
      <c r="L90" s="101"/>
      <c r="M90" s="101"/>
      <c r="N90" s="102"/>
      <c r="O90" s="103"/>
    </row>
    <row r="91" spans="1:15" ht="16.5" thickBot="1" x14ac:dyDescent="0.25">
      <c r="A91" s="42">
        <f t="shared" si="2"/>
        <v>54</v>
      </c>
      <c r="B91" s="121"/>
      <c r="C91" s="90"/>
      <c r="D91" s="85"/>
      <c r="E91" s="80"/>
      <c r="F91" s="81"/>
      <c r="G91" s="82"/>
      <c r="H91" s="83" t="str">
        <f ca="1">IF(INDIRECT("E"&amp;ROW())="","",IF(INDIRECT("G"&amp;ROW())="",INDIRECT(IF(INDIRECT("F"&amp;ROW())="M","ListsM!L","Lists!L")&amp;($I$3-YEAR(INDIRECT("E"&amp;ROW())))),HLOOKUP(INDIRECT("G"&amp;ROW()),IF(INDIRECT("F"&amp;ROW())="M",GradeAgesM,GradeAges),($I$3-YEAR(INDIRECT("E"&amp;ROW()))),FALSE)))</f>
        <v/>
      </c>
      <c r="I91" s="88"/>
      <c r="J91" s="30"/>
      <c r="K91" s="101"/>
      <c r="L91" s="101"/>
      <c r="M91" s="101"/>
      <c r="N91" s="102"/>
      <c r="O91" s="103"/>
    </row>
    <row r="92" spans="1:15" ht="21" customHeight="1" thickBot="1" x14ac:dyDescent="0.25">
      <c r="A92" s="208" t="s">
        <v>70</v>
      </c>
      <c r="B92" s="209"/>
      <c r="C92" s="210"/>
      <c r="D92" s="211"/>
      <c r="E92" s="122" t="s">
        <v>39</v>
      </c>
      <c r="F92" s="203"/>
      <c r="G92" s="204"/>
      <c r="H92" s="212" t="s">
        <v>23</v>
      </c>
      <c r="I92" s="213"/>
      <c r="J92" s="30"/>
      <c r="K92" s="101"/>
      <c r="L92" s="101"/>
      <c r="M92" s="107"/>
      <c r="N92" s="102"/>
      <c r="O92" s="103"/>
    </row>
    <row r="93" spans="1:15" ht="20.25" customHeight="1" thickBot="1" x14ac:dyDescent="0.25">
      <c r="A93" s="199" t="str">
        <f>IF(H92="All Day","","2nd Official:" )</f>
        <v/>
      </c>
      <c r="B93" s="200"/>
      <c r="C93" s="201"/>
      <c r="D93" s="202"/>
      <c r="E93" s="122" t="str">
        <f>IF(H92="All Day","","Job:" )</f>
        <v/>
      </c>
      <c r="F93" s="203"/>
      <c r="G93" s="204"/>
      <c r="H93" s="205" t="str">
        <f>IF(H92="All Day","",IF(H92="Morning","Afternoon","Morning"))</f>
        <v/>
      </c>
      <c r="I93" s="206"/>
      <c r="J93" s="31"/>
      <c r="K93" s="101"/>
      <c r="L93" s="101"/>
      <c r="M93" s="107"/>
      <c r="N93" s="102"/>
      <c r="O93" s="103"/>
    </row>
    <row r="94" spans="1:15" ht="16.5" thickBot="1" x14ac:dyDescent="0.25">
      <c r="A94" s="42">
        <f>A91+1</f>
        <v>55</v>
      </c>
      <c r="B94" s="121"/>
      <c r="C94" s="90"/>
      <c r="D94" s="85"/>
      <c r="E94" s="80"/>
      <c r="F94" s="81"/>
      <c r="G94" s="82"/>
      <c r="H94" s="83" t="str">
        <f t="shared" ref="H94:H129" ca="1" si="3">IF(INDIRECT("E"&amp;ROW())="","",IF(INDIRECT("G"&amp;ROW())="",INDIRECT(IF(INDIRECT("F"&amp;ROW())="M","ListsM!L","Lists!L")&amp;($I$3-YEAR(INDIRECT("E"&amp;ROW())))),HLOOKUP(INDIRECT("G"&amp;ROW()),IF(INDIRECT("F"&amp;ROW())="M",GradeAgesM,GradeAges),($I$3-YEAR(INDIRECT("E"&amp;ROW()))),FALSE)))</f>
        <v/>
      </c>
      <c r="I94" s="88"/>
      <c r="J94" s="30"/>
      <c r="K94" s="101"/>
      <c r="L94" s="101"/>
      <c r="M94" s="101"/>
      <c r="N94" s="102"/>
      <c r="O94" s="103"/>
    </row>
    <row r="95" spans="1:15" ht="16.5" thickBot="1" x14ac:dyDescent="0.25">
      <c r="A95" s="42">
        <f t="shared" si="2"/>
        <v>56</v>
      </c>
      <c r="B95" s="121"/>
      <c r="C95" s="90"/>
      <c r="D95" s="85"/>
      <c r="E95" s="80"/>
      <c r="F95" s="81"/>
      <c r="G95" s="82"/>
      <c r="H95" s="83" t="str">
        <f t="shared" ca="1" si="3"/>
        <v/>
      </c>
      <c r="I95" s="88"/>
      <c r="J95" s="30"/>
      <c r="K95" s="101"/>
      <c r="L95" s="101"/>
      <c r="M95" s="101"/>
      <c r="N95" s="102"/>
      <c r="O95" s="103"/>
    </row>
    <row r="96" spans="1:15" ht="16.5" thickBot="1" x14ac:dyDescent="0.25">
      <c r="A96" s="42">
        <f t="shared" si="2"/>
        <v>57</v>
      </c>
      <c r="B96" s="121"/>
      <c r="C96" s="90"/>
      <c r="D96" s="85"/>
      <c r="E96" s="80"/>
      <c r="F96" s="81"/>
      <c r="G96" s="82"/>
      <c r="H96" s="83" t="str">
        <f t="shared" ca="1" si="3"/>
        <v/>
      </c>
      <c r="I96" s="88"/>
      <c r="J96" s="30"/>
      <c r="K96" s="101"/>
      <c r="L96" s="101"/>
      <c r="M96" s="101"/>
      <c r="N96" s="102"/>
      <c r="O96" s="103"/>
    </row>
    <row r="97" spans="1:15" ht="16.5" thickBot="1" x14ac:dyDescent="0.25">
      <c r="A97" s="42">
        <f t="shared" si="2"/>
        <v>58</v>
      </c>
      <c r="B97" s="121"/>
      <c r="C97" s="90"/>
      <c r="D97" s="85"/>
      <c r="E97" s="80"/>
      <c r="F97" s="81"/>
      <c r="G97" s="82"/>
      <c r="H97" s="83" t="str">
        <f t="shared" ca="1" si="3"/>
        <v/>
      </c>
      <c r="I97" s="88"/>
      <c r="J97" s="30"/>
      <c r="K97" s="101"/>
      <c r="L97" s="101"/>
      <c r="M97" s="101"/>
      <c r="N97" s="102"/>
      <c r="O97" s="103"/>
    </row>
    <row r="98" spans="1:15" ht="16.5" thickBot="1" x14ac:dyDescent="0.25">
      <c r="A98" s="42">
        <f t="shared" si="2"/>
        <v>59</v>
      </c>
      <c r="B98" s="121"/>
      <c r="C98" s="90"/>
      <c r="D98" s="85"/>
      <c r="E98" s="80"/>
      <c r="F98" s="81"/>
      <c r="G98" s="82"/>
      <c r="H98" s="83" t="str">
        <f t="shared" ca="1" si="3"/>
        <v/>
      </c>
      <c r="I98" s="88"/>
      <c r="J98" s="30"/>
      <c r="K98" s="101"/>
      <c r="L98" s="101"/>
      <c r="M98" s="101"/>
      <c r="N98" s="102"/>
      <c r="O98" s="103"/>
    </row>
    <row r="99" spans="1:15" ht="16.5" thickBot="1" x14ac:dyDescent="0.25">
      <c r="A99" s="42">
        <f t="shared" si="2"/>
        <v>60</v>
      </c>
      <c r="B99" s="121"/>
      <c r="C99" s="90"/>
      <c r="D99" s="85"/>
      <c r="E99" s="80"/>
      <c r="F99" s="81"/>
      <c r="G99" s="82"/>
      <c r="H99" s="83" t="str">
        <f t="shared" ca="1" si="3"/>
        <v/>
      </c>
      <c r="I99" s="88"/>
      <c r="J99" s="30"/>
      <c r="K99" s="101"/>
      <c r="L99" s="101"/>
      <c r="M99" s="101"/>
      <c r="N99" s="102"/>
      <c r="O99" s="103"/>
    </row>
    <row r="100" spans="1:15" ht="16.5" thickBot="1" x14ac:dyDescent="0.25">
      <c r="A100" s="42">
        <f t="shared" si="0"/>
        <v>61</v>
      </c>
      <c r="B100" s="121"/>
      <c r="C100" s="90"/>
      <c r="D100" s="85"/>
      <c r="E100" s="80"/>
      <c r="F100" s="81"/>
      <c r="G100" s="82"/>
      <c r="H100" s="83" t="str">
        <f t="shared" ca="1" si="3"/>
        <v/>
      </c>
      <c r="I100" s="88"/>
      <c r="J100" s="30"/>
      <c r="K100" s="101"/>
      <c r="L100" s="101"/>
      <c r="M100" s="101"/>
      <c r="N100" s="102"/>
      <c r="O100" s="103"/>
    </row>
    <row r="101" spans="1:15" ht="16.5" thickBot="1" x14ac:dyDescent="0.25">
      <c r="A101" s="42">
        <f t="shared" si="0"/>
        <v>62</v>
      </c>
      <c r="B101" s="121"/>
      <c r="C101" s="90"/>
      <c r="D101" s="85"/>
      <c r="E101" s="80"/>
      <c r="F101" s="81"/>
      <c r="G101" s="82"/>
      <c r="H101" s="83" t="str">
        <f t="shared" ca="1" si="3"/>
        <v/>
      </c>
      <c r="I101" s="88"/>
      <c r="J101" s="30"/>
      <c r="K101" s="101"/>
      <c r="L101" s="101"/>
      <c r="M101" s="101"/>
      <c r="N101" s="102"/>
      <c r="O101" s="103"/>
    </row>
    <row r="102" spans="1:15" ht="16.5" thickBot="1" x14ac:dyDescent="0.25">
      <c r="A102" s="42">
        <f t="shared" si="0"/>
        <v>63</v>
      </c>
      <c r="B102" s="121"/>
      <c r="C102" s="90"/>
      <c r="D102" s="85"/>
      <c r="E102" s="80"/>
      <c r="F102" s="81"/>
      <c r="G102" s="82"/>
      <c r="H102" s="83" t="str">
        <f t="shared" ca="1" si="3"/>
        <v/>
      </c>
      <c r="I102" s="88"/>
      <c r="J102" s="30"/>
      <c r="K102" s="101"/>
      <c r="L102" s="101"/>
      <c r="M102" s="101"/>
      <c r="N102" s="102"/>
      <c r="O102" s="103"/>
    </row>
    <row r="103" spans="1:15" ht="16.5" thickBot="1" x14ac:dyDescent="0.25">
      <c r="A103" s="42">
        <f t="shared" si="0"/>
        <v>64</v>
      </c>
      <c r="B103" s="121"/>
      <c r="C103" s="90"/>
      <c r="D103" s="85"/>
      <c r="E103" s="80"/>
      <c r="F103" s="81"/>
      <c r="G103" s="82"/>
      <c r="H103" s="83" t="str">
        <f t="shared" ca="1" si="3"/>
        <v/>
      </c>
      <c r="I103" s="88"/>
      <c r="J103" s="30"/>
      <c r="K103" s="101"/>
      <c r="L103" s="101"/>
      <c r="M103" s="101"/>
      <c r="N103" s="102"/>
      <c r="O103" s="103"/>
    </row>
    <row r="104" spans="1:15" ht="16.5" thickBot="1" x14ac:dyDescent="0.25">
      <c r="A104" s="42">
        <f t="shared" si="0"/>
        <v>65</v>
      </c>
      <c r="B104" s="121"/>
      <c r="C104" s="90"/>
      <c r="D104" s="85"/>
      <c r="E104" s="80"/>
      <c r="F104" s="81"/>
      <c r="G104" s="82"/>
      <c r="H104" s="83" t="str">
        <f t="shared" ca="1" si="3"/>
        <v/>
      </c>
      <c r="I104" s="88"/>
      <c r="J104" s="30"/>
      <c r="K104" s="101"/>
      <c r="L104" s="101"/>
      <c r="M104" s="101"/>
      <c r="N104" s="102"/>
      <c r="O104" s="103"/>
    </row>
    <row r="105" spans="1:15" ht="16.5" thickBot="1" x14ac:dyDescent="0.25">
      <c r="A105" s="42">
        <f t="shared" si="0"/>
        <v>66</v>
      </c>
      <c r="B105" s="121"/>
      <c r="C105" s="90"/>
      <c r="D105" s="85"/>
      <c r="E105" s="80"/>
      <c r="F105" s="81"/>
      <c r="G105" s="82"/>
      <c r="H105" s="83" t="str">
        <f t="shared" ca="1" si="3"/>
        <v/>
      </c>
      <c r="I105" s="88"/>
      <c r="J105" s="30"/>
      <c r="K105" s="101"/>
      <c r="L105" s="101"/>
      <c r="M105" s="101"/>
      <c r="N105" s="102"/>
      <c r="O105" s="103"/>
    </row>
    <row r="106" spans="1:15" ht="16.5" thickBot="1" x14ac:dyDescent="0.25">
      <c r="A106" s="42">
        <f t="shared" si="0"/>
        <v>67</v>
      </c>
      <c r="B106" s="121"/>
      <c r="C106" s="90"/>
      <c r="D106" s="85"/>
      <c r="E106" s="80"/>
      <c r="F106" s="81"/>
      <c r="G106" s="82"/>
      <c r="H106" s="83" t="str">
        <f t="shared" ca="1" si="3"/>
        <v/>
      </c>
      <c r="I106" s="88"/>
      <c r="J106" s="30"/>
      <c r="K106" s="101"/>
      <c r="L106" s="101"/>
      <c r="M106" s="101"/>
      <c r="N106" s="102"/>
      <c r="O106" s="103"/>
    </row>
    <row r="107" spans="1:15" ht="16.5" thickBot="1" x14ac:dyDescent="0.25">
      <c r="A107" s="42">
        <f t="shared" si="0"/>
        <v>68</v>
      </c>
      <c r="B107" s="121"/>
      <c r="C107" s="90"/>
      <c r="D107" s="85"/>
      <c r="E107" s="80"/>
      <c r="F107" s="81"/>
      <c r="G107" s="82"/>
      <c r="H107" s="83" t="str">
        <f t="shared" ca="1" si="3"/>
        <v/>
      </c>
      <c r="I107" s="88"/>
      <c r="J107" s="30"/>
      <c r="K107" s="101"/>
      <c r="L107" s="101"/>
      <c r="M107" s="101"/>
      <c r="N107" s="102"/>
      <c r="O107" s="103"/>
    </row>
    <row r="108" spans="1:15" ht="16.5" thickBot="1" x14ac:dyDescent="0.25">
      <c r="A108" s="42">
        <f t="shared" si="0"/>
        <v>69</v>
      </c>
      <c r="B108" s="121"/>
      <c r="C108" s="90"/>
      <c r="D108" s="85"/>
      <c r="E108" s="80"/>
      <c r="F108" s="81"/>
      <c r="G108" s="82"/>
      <c r="H108" s="83" t="str">
        <f t="shared" ca="1" si="3"/>
        <v/>
      </c>
      <c r="I108" s="88"/>
      <c r="J108" s="30"/>
      <c r="K108" s="101"/>
      <c r="L108" s="101"/>
      <c r="M108" s="101"/>
      <c r="N108" s="102"/>
      <c r="O108" s="103"/>
    </row>
    <row r="109" spans="1:15" ht="16.5" thickBot="1" x14ac:dyDescent="0.25">
      <c r="A109" s="42">
        <f t="shared" si="0"/>
        <v>70</v>
      </c>
      <c r="B109" s="121"/>
      <c r="C109" s="90"/>
      <c r="D109" s="85"/>
      <c r="E109" s="80"/>
      <c r="F109" s="81"/>
      <c r="G109" s="82"/>
      <c r="H109" s="83" t="str">
        <f t="shared" ca="1" si="3"/>
        <v/>
      </c>
      <c r="I109" s="88"/>
      <c r="J109" s="30"/>
      <c r="K109" s="101"/>
      <c r="L109" s="101"/>
      <c r="M109" s="101"/>
      <c r="N109" s="102"/>
      <c r="O109" s="103"/>
    </row>
    <row r="110" spans="1:15" ht="16.5" thickBot="1" x14ac:dyDescent="0.25">
      <c r="A110" s="42">
        <f t="shared" si="0"/>
        <v>71</v>
      </c>
      <c r="B110" s="121"/>
      <c r="C110" s="90"/>
      <c r="D110" s="85"/>
      <c r="E110" s="80"/>
      <c r="F110" s="81"/>
      <c r="G110" s="82"/>
      <c r="H110" s="83" t="str">
        <f t="shared" ca="1" si="3"/>
        <v/>
      </c>
      <c r="I110" s="88"/>
      <c r="J110" s="30"/>
      <c r="K110" s="101"/>
      <c r="L110" s="101"/>
      <c r="M110" s="101"/>
      <c r="N110" s="102"/>
      <c r="O110" s="103"/>
    </row>
    <row r="111" spans="1:15" ht="16.5" thickBot="1" x14ac:dyDescent="0.25">
      <c r="A111" s="42">
        <f t="shared" si="0"/>
        <v>72</v>
      </c>
      <c r="B111" s="121"/>
      <c r="C111" s="90"/>
      <c r="D111" s="85"/>
      <c r="E111" s="80"/>
      <c r="F111" s="81"/>
      <c r="G111" s="82"/>
      <c r="H111" s="83" t="str">
        <f t="shared" ca="1" si="3"/>
        <v/>
      </c>
      <c r="I111" s="88"/>
      <c r="J111" s="30"/>
      <c r="K111" s="101"/>
      <c r="L111" s="101"/>
      <c r="M111" s="101"/>
      <c r="N111" s="102"/>
      <c r="O111" s="103"/>
    </row>
    <row r="112" spans="1:15" ht="16.5" thickBot="1" x14ac:dyDescent="0.25">
      <c r="A112" s="42">
        <f t="shared" si="0"/>
        <v>73</v>
      </c>
      <c r="B112" s="121"/>
      <c r="C112" s="90"/>
      <c r="D112" s="85"/>
      <c r="E112" s="80"/>
      <c r="F112" s="81"/>
      <c r="G112" s="82"/>
      <c r="H112" s="83" t="str">
        <f t="shared" ca="1" si="3"/>
        <v/>
      </c>
      <c r="I112" s="88"/>
      <c r="J112" s="30"/>
      <c r="K112" s="101"/>
      <c r="L112" s="101"/>
      <c r="M112" s="101"/>
      <c r="N112" s="102"/>
      <c r="O112" s="103"/>
    </row>
    <row r="113" spans="1:15" ht="16.5" thickBot="1" x14ac:dyDescent="0.25">
      <c r="A113" s="42">
        <f t="shared" si="0"/>
        <v>74</v>
      </c>
      <c r="B113" s="121"/>
      <c r="C113" s="90"/>
      <c r="D113" s="85"/>
      <c r="E113" s="80"/>
      <c r="F113" s="81"/>
      <c r="G113" s="82"/>
      <c r="H113" s="83" t="str">
        <f t="shared" ca="1" si="3"/>
        <v/>
      </c>
      <c r="I113" s="88"/>
      <c r="J113" s="30"/>
      <c r="K113" s="101"/>
      <c r="L113" s="101"/>
      <c r="M113" s="101"/>
      <c r="N113" s="102"/>
      <c r="O113" s="103"/>
    </row>
    <row r="114" spans="1:15" ht="16.5" thickBot="1" x14ac:dyDescent="0.25">
      <c r="A114" s="42">
        <f t="shared" si="0"/>
        <v>75</v>
      </c>
      <c r="B114" s="121"/>
      <c r="C114" s="90"/>
      <c r="D114" s="85"/>
      <c r="E114" s="80"/>
      <c r="F114" s="81"/>
      <c r="G114" s="82"/>
      <c r="H114" s="83" t="str">
        <f t="shared" ca="1" si="3"/>
        <v/>
      </c>
      <c r="I114" s="88"/>
      <c r="J114" s="30"/>
      <c r="K114" s="101"/>
      <c r="L114" s="101"/>
      <c r="M114" s="101"/>
      <c r="N114" s="102"/>
      <c r="O114" s="103"/>
    </row>
    <row r="115" spans="1:15" ht="16.5" thickBot="1" x14ac:dyDescent="0.25">
      <c r="A115" s="42">
        <f t="shared" si="0"/>
        <v>76</v>
      </c>
      <c r="B115" s="121"/>
      <c r="C115" s="90"/>
      <c r="D115" s="85"/>
      <c r="E115" s="80"/>
      <c r="F115" s="81"/>
      <c r="G115" s="82"/>
      <c r="H115" s="83" t="str">
        <f t="shared" ca="1" si="3"/>
        <v/>
      </c>
      <c r="I115" s="88"/>
      <c r="J115" s="30"/>
      <c r="K115" s="101"/>
      <c r="L115" s="101"/>
      <c r="M115" s="101"/>
      <c r="N115" s="102"/>
      <c r="O115" s="103"/>
    </row>
    <row r="116" spans="1:15" ht="16.5" thickBot="1" x14ac:dyDescent="0.25">
      <c r="A116" s="42">
        <f t="shared" si="0"/>
        <v>77</v>
      </c>
      <c r="B116" s="121"/>
      <c r="C116" s="90"/>
      <c r="D116" s="85"/>
      <c r="E116" s="80"/>
      <c r="F116" s="81"/>
      <c r="G116" s="82"/>
      <c r="H116" s="83" t="str">
        <f t="shared" ca="1" si="3"/>
        <v/>
      </c>
      <c r="I116" s="88"/>
      <c r="J116" s="30"/>
      <c r="K116" s="101"/>
      <c r="L116" s="101"/>
      <c r="M116" s="101"/>
      <c r="N116" s="102"/>
      <c r="O116" s="103"/>
    </row>
    <row r="117" spans="1:15" ht="16.5" thickBot="1" x14ac:dyDescent="0.25">
      <c r="A117" s="42">
        <f t="shared" si="0"/>
        <v>78</v>
      </c>
      <c r="B117" s="121"/>
      <c r="C117" s="90"/>
      <c r="D117" s="85"/>
      <c r="E117" s="80"/>
      <c r="F117" s="81"/>
      <c r="G117" s="82"/>
      <c r="H117" s="83" t="str">
        <f t="shared" ca="1" si="3"/>
        <v/>
      </c>
      <c r="I117" s="88"/>
      <c r="J117" s="30"/>
      <c r="K117" s="101"/>
      <c r="L117" s="101"/>
      <c r="M117" s="101"/>
      <c r="N117" s="102"/>
      <c r="O117" s="103"/>
    </row>
    <row r="118" spans="1:15" ht="16.5" thickBot="1" x14ac:dyDescent="0.25">
      <c r="A118" s="42">
        <f t="shared" si="0"/>
        <v>79</v>
      </c>
      <c r="B118" s="121"/>
      <c r="C118" s="90"/>
      <c r="D118" s="85"/>
      <c r="E118" s="80"/>
      <c r="F118" s="81"/>
      <c r="G118" s="82"/>
      <c r="H118" s="83" t="str">
        <f t="shared" ca="1" si="3"/>
        <v/>
      </c>
      <c r="I118" s="88"/>
      <c r="J118" s="30"/>
      <c r="K118" s="101"/>
      <c r="L118" s="101"/>
      <c r="M118" s="101"/>
      <c r="N118" s="102"/>
      <c r="O118" s="103"/>
    </row>
    <row r="119" spans="1:15" ht="16.5" thickBot="1" x14ac:dyDescent="0.25">
      <c r="A119" s="42">
        <f t="shared" si="0"/>
        <v>80</v>
      </c>
      <c r="B119" s="121"/>
      <c r="C119" s="90"/>
      <c r="D119" s="85"/>
      <c r="E119" s="80"/>
      <c r="F119" s="81"/>
      <c r="G119" s="82"/>
      <c r="H119" s="83" t="str">
        <f t="shared" ca="1" si="3"/>
        <v/>
      </c>
      <c r="I119" s="88"/>
      <c r="J119" s="30"/>
      <c r="K119" s="101"/>
      <c r="L119" s="101"/>
      <c r="M119" s="101"/>
      <c r="N119" s="102"/>
      <c r="O119" s="103"/>
    </row>
    <row r="120" spans="1:15" ht="16.5" thickBot="1" x14ac:dyDescent="0.25">
      <c r="A120" s="42">
        <f t="shared" si="0"/>
        <v>81</v>
      </c>
      <c r="B120" s="121"/>
      <c r="C120" s="90"/>
      <c r="D120" s="85"/>
      <c r="E120" s="80"/>
      <c r="F120" s="81"/>
      <c r="G120" s="82"/>
      <c r="H120" s="83" t="str">
        <f t="shared" ca="1" si="3"/>
        <v/>
      </c>
      <c r="I120" s="88"/>
      <c r="J120" s="30"/>
      <c r="K120" s="101"/>
      <c r="L120" s="101"/>
      <c r="M120" s="101"/>
      <c r="N120" s="102"/>
      <c r="O120" s="103"/>
    </row>
    <row r="121" spans="1:15" ht="16.5" thickBot="1" x14ac:dyDescent="0.25">
      <c r="A121" s="42">
        <f t="shared" si="0"/>
        <v>82</v>
      </c>
      <c r="B121" s="121"/>
      <c r="C121" s="90"/>
      <c r="D121" s="85"/>
      <c r="E121" s="80"/>
      <c r="F121" s="81"/>
      <c r="G121" s="82"/>
      <c r="H121" s="83" t="str">
        <f t="shared" ca="1" si="3"/>
        <v/>
      </c>
      <c r="I121" s="88"/>
      <c r="J121" s="30"/>
      <c r="K121" s="101"/>
      <c r="L121" s="101"/>
      <c r="M121" s="101"/>
      <c r="N121" s="102"/>
      <c r="O121" s="103"/>
    </row>
    <row r="122" spans="1:15" ht="16.5" thickBot="1" x14ac:dyDescent="0.25">
      <c r="A122" s="42">
        <f t="shared" si="0"/>
        <v>83</v>
      </c>
      <c r="B122" s="121"/>
      <c r="C122" s="90"/>
      <c r="D122" s="85"/>
      <c r="E122" s="80"/>
      <c r="F122" s="81"/>
      <c r="G122" s="82"/>
      <c r="H122" s="83" t="str">
        <f t="shared" ca="1" si="3"/>
        <v/>
      </c>
      <c r="I122" s="88"/>
      <c r="J122" s="30"/>
      <c r="K122" s="101"/>
      <c r="L122" s="101"/>
      <c r="M122" s="101"/>
      <c r="N122" s="102"/>
      <c r="O122" s="103"/>
    </row>
    <row r="123" spans="1:15" ht="16.5" thickBot="1" x14ac:dyDescent="0.25">
      <c r="A123" s="42">
        <f t="shared" si="0"/>
        <v>84</v>
      </c>
      <c r="B123" s="121"/>
      <c r="C123" s="90"/>
      <c r="D123" s="85"/>
      <c r="E123" s="80"/>
      <c r="F123" s="81"/>
      <c r="G123" s="82"/>
      <c r="H123" s="83" t="str">
        <f t="shared" ca="1" si="3"/>
        <v/>
      </c>
      <c r="I123" s="88"/>
      <c r="J123" s="30"/>
      <c r="K123" s="101"/>
      <c r="L123" s="101"/>
      <c r="M123" s="101"/>
      <c r="N123" s="102"/>
      <c r="O123" s="103"/>
    </row>
    <row r="124" spans="1:15" ht="16.5" thickBot="1" x14ac:dyDescent="0.25">
      <c r="A124" s="42">
        <f t="shared" si="0"/>
        <v>85</v>
      </c>
      <c r="B124" s="121"/>
      <c r="C124" s="90"/>
      <c r="D124" s="85"/>
      <c r="E124" s="80"/>
      <c r="F124" s="81"/>
      <c r="G124" s="82"/>
      <c r="H124" s="83" t="str">
        <f t="shared" ca="1" si="3"/>
        <v/>
      </c>
      <c r="I124" s="88"/>
      <c r="J124" s="30"/>
      <c r="K124" s="101"/>
      <c r="L124" s="101"/>
      <c r="M124" s="101"/>
      <c r="N124" s="102"/>
      <c r="O124" s="103"/>
    </row>
    <row r="125" spans="1:15" ht="16.5" thickBot="1" x14ac:dyDescent="0.25">
      <c r="A125" s="42">
        <f t="shared" si="0"/>
        <v>86</v>
      </c>
      <c r="B125" s="121"/>
      <c r="C125" s="90"/>
      <c r="D125" s="85"/>
      <c r="E125" s="80"/>
      <c r="F125" s="81"/>
      <c r="G125" s="82"/>
      <c r="H125" s="83" t="str">
        <f t="shared" ca="1" si="3"/>
        <v/>
      </c>
      <c r="I125" s="88"/>
      <c r="J125" s="30"/>
      <c r="K125" s="101"/>
      <c r="L125" s="101"/>
      <c r="M125" s="101"/>
      <c r="N125" s="102"/>
      <c r="O125" s="103"/>
    </row>
    <row r="126" spans="1:15" ht="16.5" thickBot="1" x14ac:dyDescent="0.25">
      <c r="A126" s="42">
        <f t="shared" si="0"/>
        <v>87</v>
      </c>
      <c r="B126" s="121"/>
      <c r="C126" s="90"/>
      <c r="D126" s="85"/>
      <c r="E126" s="80"/>
      <c r="F126" s="81"/>
      <c r="G126" s="82"/>
      <c r="H126" s="83" t="str">
        <f t="shared" ca="1" si="3"/>
        <v/>
      </c>
      <c r="I126" s="88"/>
      <c r="J126" s="30"/>
      <c r="K126" s="101"/>
      <c r="L126" s="101"/>
      <c r="M126" s="101"/>
      <c r="N126" s="102"/>
      <c r="O126" s="103"/>
    </row>
    <row r="127" spans="1:15" ht="16.5" thickBot="1" x14ac:dyDescent="0.25">
      <c r="A127" s="42">
        <f t="shared" si="0"/>
        <v>88</v>
      </c>
      <c r="B127" s="121"/>
      <c r="C127" s="90"/>
      <c r="D127" s="85"/>
      <c r="E127" s="80"/>
      <c r="F127" s="81"/>
      <c r="G127" s="82"/>
      <c r="H127" s="83" t="str">
        <f t="shared" ca="1" si="3"/>
        <v/>
      </c>
      <c r="I127" s="88"/>
      <c r="J127" s="30"/>
      <c r="K127" s="101"/>
      <c r="L127" s="101"/>
      <c r="M127" s="101"/>
      <c r="N127" s="102"/>
      <c r="O127" s="103"/>
    </row>
    <row r="128" spans="1:15" ht="16.5" thickBot="1" x14ac:dyDescent="0.25">
      <c r="A128" s="42">
        <f t="shared" si="0"/>
        <v>89</v>
      </c>
      <c r="B128" s="121"/>
      <c r="C128" s="90"/>
      <c r="D128" s="85"/>
      <c r="E128" s="80"/>
      <c r="F128" s="81"/>
      <c r="G128" s="82"/>
      <c r="H128" s="83" t="str">
        <f t="shared" ca="1" si="3"/>
        <v/>
      </c>
      <c r="I128" s="88"/>
      <c r="J128" s="30"/>
      <c r="K128" s="101"/>
      <c r="L128" s="101"/>
      <c r="M128" s="101"/>
      <c r="N128" s="102"/>
      <c r="O128" s="103"/>
    </row>
    <row r="129" spans="1:15" ht="16.5" thickBot="1" x14ac:dyDescent="0.25">
      <c r="A129" s="42">
        <f t="shared" si="0"/>
        <v>90</v>
      </c>
      <c r="B129" s="121"/>
      <c r="C129" s="90"/>
      <c r="D129" s="85"/>
      <c r="E129" s="80"/>
      <c r="F129" s="81"/>
      <c r="G129" s="82"/>
      <c r="H129" s="83" t="str">
        <f t="shared" ca="1" si="3"/>
        <v/>
      </c>
      <c r="I129" s="88"/>
      <c r="J129" s="30"/>
      <c r="K129" s="101"/>
      <c r="L129" s="101"/>
      <c r="M129" s="101"/>
      <c r="N129" s="102"/>
      <c r="O129" s="103"/>
    </row>
  </sheetData>
  <sheetProtection algorithmName="SHA-512" hashValue="T2XEwhBohit8TmR3D/3/WlCPFr7xoviAM7ABYSIQAOxQNP1/R3a50WA9GLN+l2pJFOx3c1DeY6519FaqJOykzg==" saltValue="qdhTxGYc/3t41UObJ719AQ==" spinCount="100000" sheet="1" formatCells="0" selectLockedCells="1"/>
  <mergeCells count="123">
    <mergeCell ref="C44:D44"/>
    <mergeCell ref="F44:G44"/>
    <mergeCell ref="H44:I44"/>
    <mergeCell ref="H37:I37"/>
    <mergeCell ref="A36:B36"/>
    <mergeCell ref="C57:D57"/>
    <mergeCell ref="H1:I1"/>
    <mergeCell ref="E4:F4"/>
    <mergeCell ref="C3:H3"/>
    <mergeCell ref="A2:I2"/>
    <mergeCell ref="A4:B4"/>
    <mergeCell ref="C4:D4"/>
    <mergeCell ref="G4:I4"/>
    <mergeCell ref="C17:D17"/>
    <mergeCell ref="C9:D9"/>
    <mergeCell ref="E9:F9"/>
    <mergeCell ref="G9:I9"/>
    <mergeCell ref="A16:B16"/>
    <mergeCell ref="F16:G16"/>
    <mergeCell ref="C16:D16"/>
    <mergeCell ref="C7:D8"/>
    <mergeCell ref="E7:F7"/>
    <mergeCell ref="G7:I7"/>
    <mergeCell ref="E8:F8"/>
    <mergeCell ref="G8:I8"/>
    <mergeCell ref="A13:I13"/>
    <mergeCell ref="A11:D11"/>
    <mergeCell ref="H16:I16"/>
    <mergeCell ref="A5:B5"/>
    <mergeCell ref="A6:B6"/>
    <mergeCell ref="C5:D5"/>
    <mergeCell ref="E5:F5"/>
    <mergeCell ref="E6:F6"/>
    <mergeCell ref="G6:I6"/>
    <mergeCell ref="C6:D6"/>
    <mergeCell ref="G5:I5"/>
    <mergeCell ref="A7:B8"/>
    <mergeCell ref="A9:B9"/>
    <mergeCell ref="F29:G29"/>
    <mergeCell ref="A22:B22"/>
    <mergeCell ref="H29:I29"/>
    <mergeCell ref="C22:D22"/>
    <mergeCell ref="F22:G22"/>
    <mergeCell ref="H17:I17"/>
    <mergeCell ref="F17:G17"/>
    <mergeCell ref="A17:B17"/>
    <mergeCell ref="C23:D23"/>
    <mergeCell ref="C29:D29"/>
    <mergeCell ref="A29:B29"/>
    <mergeCell ref="A23:B23"/>
    <mergeCell ref="H22:I22"/>
    <mergeCell ref="H23:I23"/>
    <mergeCell ref="F23:G23"/>
    <mergeCell ref="F78:G78"/>
    <mergeCell ref="H78:I78"/>
    <mergeCell ref="A71:B71"/>
    <mergeCell ref="C71:D71"/>
    <mergeCell ref="F71:G71"/>
    <mergeCell ref="H71:I71"/>
    <mergeCell ref="A72:B72"/>
    <mergeCell ref="C72:D72"/>
    <mergeCell ref="F72:G72"/>
    <mergeCell ref="H72:I72"/>
    <mergeCell ref="H30:I30"/>
    <mergeCell ref="F36:G36"/>
    <mergeCell ref="C30:D30"/>
    <mergeCell ref="C36:D36"/>
    <mergeCell ref="A30:B30"/>
    <mergeCell ref="F30:G30"/>
    <mergeCell ref="H64:I64"/>
    <mergeCell ref="A65:B65"/>
    <mergeCell ref="F65:G65"/>
    <mergeCell ref="C58:D58"/>
    <mergeCell ref="A57:B57"/>
    <mergeCell ref="A50:B50"/>
    <mergeCell ref="F50:G50"/>
    <mergeCell ref="C50:D50"/>
    <mergeCell ref="A43:B43"/>
    <mergeCell ref="C43:D43"/>
    <mergeCell ref="F43:G43"/>
    <mergeCell ref="F51:G51"/>
    <mergeCell ref="A51:B51"/>
    <mergeCell ref="F57:G57"/>
    <mergeCell ref="C51:D51"/>
    <mergeCell ref="H36:I36"/>
    <mergeCell ref="H43:I43"/>
    <mergeCell ref="A44:B44"/>
    <mergeCell ref="A79:B79"/>
    <mergeCell ref="C79:D79"/>
    <mergeCell ref="F79:G79"/>
    <mergeCell ref="H79:I79"/>
    <mergeCell ref="A85:B85"/>
    <mergeCell ref="C85:D85"/>
    <mergeCell ref="F85:G85"/>
    <mergeCell ref="H85:I85"/>
    <mergeCell ref="F37:G37"/>
    <mergeCell ref="A37:B37"/>
    <mergeCell ref="C37:D37"/>
    <mergeCell ref="H65:I65"/>
    <mergeCell ref="C64:D64"/>
    <mergeCell ref="C65:D65"/>
    <mergeCell ref="F64:G64"/>
    <mergeCell ref="F58:G58"/>
    <mergeCell ref="A64:B64"/>
    <mergeCell ref="A58:B58"/>
    <mergeCell ref="H58:I58"/>
    <mergeCell ref="H50:I50"/>
    <mergeCell ref="H57:I57"/>
    <mergeCell ref="H51:I51"/>
    <mergeCell ref="A78:B78"/>
    <mergeCell ref="C78:D78"/>
    <mergeCell ref="A93:B93"/>
    <mergeCell ref="C93:D93"/>
    <mergeCell ref="F93:G93"/>
    <mergeCell ref="H93:I93"/>
    <mergeCell ref="A86:B86"/>
    <mergeCell ref="C86:D86"/>
    <mergeCell ref="F86:G86"/>
    <mergeCell ref="H86:I86"/>
    <mergeCell ref="A92:B92"/>
    <mergeCell ref="C92:D92"/>
    <mergeCell ref="F92:G92"/>
    <mergeCell ref="H92:I92"/>
  </mergeCells>
  <phoneticPr fontId="7" type="noConversion"/>
  <dataValidations count="11">
    <dataValidation type="list" allowBlank="1" showInputMessage="1" showErrorMessage="1" sqref="I66:I70 I45:I49 I18:I21 I24:I28 I31:I35 I38:I42 I52:I56 I59:I63 I73:I77 I80:I84 I87:I91 I94:I129">
      <formula1>Teams</formula1>
    </dataValidation>
    <dataValidation type="list" allowBlank="1" showInputMessage="1" showErrorMessage="1" sqref="F66:F70 F45:F49 F18:F21 F24:F28 F31:F35 F38:F42 F52:F56 F59:F63 F73:F77 F80:F84 F87:F91 F94:F129">
      <formula1>Gender</formula1>
    </dataValidation>
    <dataValidation type="list" allowBlank="1" showInputMessage="1" showErrorMessage="1" errorTitle="Invalid Grade" error="Please enter a grade in the range 3 to 6" sqref="G33">
      <formula1>Grade</formula1>
    </dataValidation>
    <dataValidation type="date" allowBlank="1" showInputMessage="1" showErrorMessage="1" errorTitle="Invalid Date" error="Please enter a valid date" sqref="E66:E70 E45:E49 E18:E21 E24:E28 E31:E35 E38:E42 E52:E56 E59:E63 E73:E77 E80:E84 E87:E91 E94:E129">
      <formula1>14611</formula1>
      <formula2>40544</formula2>
    </dataValidation>
    <dataValidation type="list" allowBlank="1" showInputMessage="1" showErrorMessage="1" sqref="H71:I71 H64 H57:I57 H50 H36 H29:I29 H22 H16:I16 H43:I43 H78 H85:I85 H92">
      <formula1>When</formula1>
    </dataValidation>
    <dataValidation type="list" allowBlank="1" showInputMessage="1" showErrorMessage="1" sqref="F71:G72 F57:G58 F29:G30 F43:G44 F85:G86">
      <formula1>Judges</formula1>
    </dataValidation>
    <dataValidation type="list" allowBlank="1" showInputMessage="1" showErrorMessage="1" sqref="F64:G65 F50:G51 F36:G37 F22:G23 F78:G79 F92:G93">
      <formula1>Jobs</formula1>
    </dataValidation>
    <dataValidation type="list" allowBlank="1" showInputMessage="1" showErrorMessage="1" sqref="C5:D5">
      <formula1>Clubnames</formula1>
    </dataValidation>
    <dataValidation type="list" allowBlank="1" showInputMessage="1" showErrorMessage="1" errorTitle="Invalid Grade" error="Please enter a grade in the range G to D" sqref="G31:G32 G45:G49 G66:G70 G18:G21 G24:G28 G34:G35 G38:G42 G52:G56 G59:G63 G73:G77 G80:G84 G87:G91 G94:G129">
      <formula1>Grade</formula1>
    </dataValidation>
    <dataValidation type="whole" operator="greaterThan" showInputMessage="1" showErrorMessage="1" error="Please enter a valid BG number" sqref="B45:B49 B66:B70 B18:B21 B24:B28 B31:B35 B38:B42 B52:B56 B59:B63 B73:B77 B80:B84 B87:B91 B94:B114">
      <formula1>1</formula1>
    </dataValidation>
    <dataValidation type="list" allowBlank="1" showInputMessage="1" showErrorMessage="1" errorTitle="Invalid Official Type" error="Please Select from List" sqref="F16:G17">
      <formula1>Judges</formula1>
    </dataValidation>
  </dataValidations>
  <pageMargins left="0.75" right="0.75" top="0.65" bottom="0.61" header="0.5" footer="0.5"/>
  <pageSetup paperSize="9" scale="70" fitToHeight="2" orientation="portrait" horizontalDpi="4294967294" r:id="rId1"/>
  <headerFooter alignWithMargins="0"/>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pageSetUpPr fitToPage="1"/>
  </sheetPr>
  <dimension ref="A1:P129"/>
  <sheetViews>
    <sheetView topLeftCell="C1" workbookViewId="0">
      <selection activeCell="P6" sqref="P6"/>
    </sheetView>
  </sheetViews>
  <sheetFormatPr defaultRowHeight="12.75" x14ac:dyDescent="0.2"/>
  <cols>
    <col min="1" max="1" width="3.85546875" style="10" bestFit="1" customWidth="1"/>
    <col min="2" max="2" width="12.42578125" style="10" customWidth="1"/>
    <col min="3" max="3" width="17.28515625" style="3" customWidth="1"/>
    <col min="4" max="4" width="19.42578125" style="3" customWidth="1"/>
    <col min="5" max="5" width="14.5703125" style="10" customWidth="1"/>
    <col min="6" max="6" width="7.85546875" style="10" customWidth="1"/>
    <col min="7" max="7" width="13.85546875" style="3" customWidth="1"/>
    <col min="8" max="8" width="10.5703125" style="5" customWidth="1"/>
    <col min="9" max="9" width="11.7109375" style="10" customWidth="1"/>
    <col min="10" max="10" width="5.7109375" style="32" customWidth="1"/>
    <col min="11" max="11" width="5" style="34" customWidth="1"/>
    <col min="12" max="12" width="7" style="34" customWidth="1"/>
    <col min="13" max="13" width="5.28515625" style="39" customWidth="1"/>
    <col min="14" max="14" width="11.140625" style="36" customWidth="1"/>
    <col min="15" max="15" width="12.5703125" style="37" customWidth="1"/>
    <col min="16" max="16384" width="9.140625" style="3"/>
  </cols>
  <sheetData>
    <row r="1" spans="1:15" ht="18" x14ac:dyDescent="0.2">
      <c r="A1" s="140">
        <v>60</v>
      </c>
      <c r="B1" s="124" t="s">
        <v>46</v>
      </c>
      <c r="D1" s="136" t="s">
        <v>29</v>
      </c>
      <c r="E1" s="44"/>
      <c r="F1" s="44"/>
      <c r="G1" s="9"/>
      <c r="H1" s="241" t="s">
        <v>219</v>
      </c>
      <c r="I1" s="241"/>
    </row>
    <row r="2" spans="1:15" ht="23.25" x14ac:dyDescent="0.35">
      <c r="A2" s="243" t="s">
        <v>349</v>
      </c>
      <c r="B2" s="243"/>
      <c r="C2" s="243"/>
      <c r="D2" s="243"/>
      <c r="E2" s="243"/>
      <c r="F2" s="243"/>
      <c r="G2" s="243"/>
      <c r="H2" s="243"/>
      <c r="I2" s="243"/>
      <c r="J2" s="23"/>
      <c r="M2" s="35"/>
    </row>
    <row r="3" spans="1:15" ht="23.25" customHeight="1" thickBot="1" x14ac:dyDescent="0.25">
      <c r="A3" s="111">
        <f>IF(C5="",2,1+MATCH(C5,Clubs!A2:A51,0))</f>
        <v>34</v>
      </c>
      <c r="B3" s="111" t="s">
        <v>348</v>
      </c>
      <c r="C3" s="242" t="s">
        <v>0</v>
      </c>
      <c r="D3" s="242"/>
      <c r="E3" s="242"/>
      <c r="F3" s="242"/>
      <c r="G3" s="242"/>
      <c r="H3" s="242"/>
      <c r="I3" s="141">
        <f>Entries!I3</f>
        <v>2017</v>
      </c>
      <c r="J3" s="24"/>
      <c r="M3" s="35"/>
    </row>
    <row r="4" spans="1:15" ht="95.25" customHeight="1" thickBot="1" x14ac:dyDescent="0.25">
      <c r="A4" s="226" t="s">
        <v>41</v>
      </c>
      <c r="B4" s="227"/>
      <c r="C4" s="244" t="str">
        <f>Entries!C4</f>
        <v>2016-17 Eastern Region NDP (inc TPD)</v>
      </c>
      <c r="D4" s="245"/>
      <c r="E4" s="230" t="s">
        <v>1</v>
      </c>
      <c r="F4" s="231"/>
      <c r="G4" s="246" t="str">
        <f>Entries!G4</f>
        <v xml:space="preserve">University of Cambridge Sports Centre
off Charles Babbage Road
Cambridge
CB3 0FS
</v>
      </c>
      <c r="H4" s="247"/>
      <c r="I4" s="248"/>
      <c r="J4" s="25"/>
      <c r="M4" s="35"/>
    </row>
    <row r="5" spans="1:15" ht="16.5" customHeight="1" thickBot="1" x14ac:dyDescent="0.25">
      <c r="A5" s="226" t="s">
        <v>14</v>
      </c>
      <c r="B5" s="227"/>
      <c r="C5" s="255" t="str">
        <f>Entries!C5</f>
        <v>Your club</v>
      </c>
      <c r="D5" s="256"/>
      <c r="E5" s="230" t="s">
        <v>2</v>
      </c>
      <c r="F5" s="231"/>
      <c r="G5" s="234" t="str">
        <f>Entries!G5</f>
        <v>Sunday September 25th 2016</v>
      </c>
      <c r="H5" s="235"/>
      <c r="I5" s="236"/>
      <c r="J5" s="25"/>
      <c r="L5" s="38"/>
      <c r="M5" s="38"/>
    </row>
    <row r="6" spans="1:15" ht="16.5" customHeight="1" thickBot="1" x14ac:dyDescent="0.25">
      <c r="A6" s="226" t="s">
        <v>3</v>
      </c>
      <c r="B6" s="227"/>
      <c r="C6" s="232" t="str">
        <f ca="1">IF(A3="#N/A","",INDIRECT("Clubs!"&amp;"D"&amp;TEXT(A3,"0")))</f>
        <v>Your contact</v>
      </c>
      <c r="D6" s="233"/>
      <c r="E6" s="230" t="s">
        <v>84</v>
      </c>
      <c r="F6" s="231"/>
      <c r="G6" s="217" t="str">
        <f ca="1">IF(A3="","",INDIRECT("Clubs!"&amp;"E"&amp;TEXT(A3,"0")))</f>
        <v>Your BG Number</v>
      </c>
      <c r="H6" s="218"/>
      <c r="I6" s="219"/>
      <c r="J6" s="26"/>
      <c r="M6" s="35"/>
    </row>
    <row r="7" spans="1:15" ht="30" customHeight="1" thickBot="1" x14ac:dyDescent="0.25">
      <c r="A7" s="237" t="s">
        <v>4</v>
      </c>
      <c r="B7" s="238"/>
      <c r="C7" s="251" t="str">
        <f ca="1">IF(A3="","",INDIRECT("Clubs!"&amp;"B"&amp;TEXT(A3,"0")))</f>
        <v>Your address</v>
      </c>
      <c r="D7" s="252"/>
      <c r="E7" s="230" t="s">
        <v>5</v>
      </c>
      <c r="F7" s="231"/>
      <c r="G7" s="217" t="str">
        <f ca="1">IF(A3="","",INDIRECT("Clubs!"&amp;"F"&amp;TEXT(A3,"0")))</f>
        <v>Your phone</v>
      </c>
      <c r="H7" s="218"/>
      <c r="I7" s="219"/>
      <c r="J7" s="26"/>
      <c r="M7" s="35"/>
    </row>
    <row r="8" spans="1:15" ht="18.75" customHeight="1" thickBot="1" x14ac:dyDescent="0.25">
      <c r="A8" s="239"/>
      <c r="B8" s="240"/>
      <c r="C8" s="253"/>
      <c r="D8" s="254"/>
      <c r="E8" s="230" t="s">
        <v>6</v>
      </c>
      <c r="F8" s="231"/>
      <c r="G8" s="217" t="str">
        <f ca="1">IF(A3="","",INDIRECT("Clubs!"&amp;"G"&amp;TEXT(A3,"0")))</f>
        <v>Your emails; separated with semi-colons</v>
      </c>
      <c r="H8" s="218"/>
      <c r="I8" s="219"/>
      <c r="J8" s="26"/>
      <c r="M8" s="35"/>
    </row>
    <row r="9" spans="1:15" ht="16.5" customHeight="1" thickBot="1" x14ac:dyDescent="0.25">
      <c r="A9" s="226" t="s">
        <v>43</v>
      </c>
      <c r="B9" s="227"/>
      <c r="C9" s="249" t="str">
        <f ca="1">IF(A3="","",INDIRECT("Clubs!"&amp;"C"&amp;TEXT(A3,"0")))</f>
        <v>Your postcode</v>
      </c>
      <c r="D9" s="250"/>
      <c r="E9" s="230" t="s">
        <v>8</v>
      </c>
      <c r="F9" s="231"/>
      <c r="G9" s="217" t="str">
        <f ca="1">IF(A3="","",INDIRECT("Clubs!"&amp;"H"&amp;TEXT(A3,"0")))</f>
        <v>Your colours</v>
      </c>
      <c r="H9" s="218"/>
      <c r="I9" s="219"/>
      <c r="J9" s="26"/>
      <c r="M9" s="35"/>
    </row>
    <row r="10" spans="1:15" ht="16.5" thickBot="1" x14ac:dyDescent="0.25">
      <c r="A10" s="41"/>
      <c r="B10" s="41"/>
      <c r="C10" s="6"/>
      <c r="D10" s="4"/>
      <c r="E10" s="40"/>
      <c r="F10" s="33"/>
      <c r="G10" s="8"/>
      <c r="H10" s="77"/>
      <c r="I10" s="33"/>
      <c r="J10" s="27"/>
      <c r="K10" s="112"/>
      <c r="L10" s="112"/>
      <c r="M10" s="112"/>
      <c r="N10" s="112"/>
      <c r="O10" s="112"/>
    </row>
    <row r="11" spans="1:15" customFormat="1" ht="15.75" customHeight="1" thickBot="1" x14ac:dyDescent="0.3">
      <c r="A11" s="222" t="s">
        <v>218</v>
      </c>
      <c r="B11" s="223"/>
      <c r="C11" s="224"/>
      <c r="D11" s="225"/>
      <c r="E11" s="146">
        <v>0</v>
      </c>
      <c r="F11" s="127" t="s">
        <v>78</v>
      </c>
      <c r="G11" s="128">
        <v>10</v>
      </c>
      <c r="H11" s="1" t="s">
        <v>79</v>
      </c>
      <c r="I11" s="21">
        <f xml:space="preserve"> G11*E11</f>
        <v>0</v>
      </c>
      <c r="J11" s="2"/>
      <c r="K11" s="2"/>
    </row>
    <row r="12" spans="1:15" s="19" customFormat="1" ht="9.9499999999999993" customHeight="1" x14ac:dyDescent="0.25">
      <c r="A12" s="66"/>
      <c r="B12" s="66"/>
      <c r="C12" s="67"/>
      <c r="D12" s="67"/>
      <c r="E12" s="67"/>
      <c r="F12" s="68"/>
      <c r="G12" s="69"/>
      <c r="H12" s="70"/>
      <c r="I12" s="70"/>
      <c r="J12" s="70"/>
      <c r="K12" s="70"/>
    </row>
    <row r="13" spans="1:15" s="19" customFormat="1" ht="17.25" customHeight="1" x14ac:dyDescent="0.25">
      <c r="A13" s="220" t="s">
        <v>217</v>
      </c>
      <c r="B13" s="221"/>
      <c r="C13" s="221"/>
      <c r="D13" s="221"/>
      <c r="E13" s="221"/>
      <c r="F13" s="221"/>
      <c r="G13" s="221"/>
      <c r="H13" s="221"/>
      <c r="I13" s="221"/>
      <c r="J13" s="70"/>
      <c r="K13" s="70"/>
    </row>
    <row r="14" spans="1:15" s="19" customFormat="1" ht="9.9499999999999993" customHeight="1" thickBot="1" x14ac:dyDescent="0.3">
      <c r="A14" s="66"/>
      <c r="B14" s="66"/>
      <c r="C14" s="67"/>
      <c r="D14" s="67"/>
      <c r="E14" s="67"/>
      <c r="F14" s="68"/>
      <c r="G14" s="69"/>
      <c r="H14" s="70"/>
      <c r="I14" s="70"/>
      <c r="J14" s="70"/>
      <c r="K14" s="70"/>
    </row>
    <row r="15" spans="1:15" ht="16.5" customHeight="1" thickBot="1" x14ac:dyDescent="0.25">
      <c r="A15" s="129" t="s">
        <v>65</v>
      </c>
      <c r="B15" s="130" t="s">
        <v>66</v>
      </c>
      <c r="C15" s="131" t="s">
        <v>9</v>
      </c>
      <c r="D15" s="132" t="s">
        <v>15</v>
      </c>
      <c r="E15" s="133" t="s">
        <v>10</v>
      </c>
      <c r="F15" s="134" t="s">
        <v>32</v>
      </c>
      <c r="G15" s="134" t="s">
        <v>31</v>
      </c>
      <c r="H15" s="134" t="s">
        <v>33</v>
      </c>
      <c r="I15" s="135" t="s">
        <v>11</v>
      </c>
      <c r="J15" s="28"/>
      <c r="K15" s="98"/>
      <c r="L15" s="98"/>
      <c r="M15" s="98"/>
      <c r="N15" s="99"/>
      <c r="O15" s="100"/>
    </row>
    <row r="16" spans="1:15" ht="24" customHeight="1" thickBot="1" x14ac:dyDescent="0.25">
      <c r="A16" s="208" t="s">
        <v>69</v>
      </c>
      <c r="B16" s="214"/>
      <c r="C16" s="210"/>
      <c r="D16" s="211"/>
      <c r="E16" s="122" t="s">
        <v>40</v>
      </c>
      <c r="F16" s="203"/>
      <c r="G16" s="204"/>
      <c r="H16" s="215" t="s">
        <v>23</v>
      </c>
      <c r="I16" s="216"/>
      <c r="J16" s="30"/>
      <c r="K16" s="101"/>
      <c r="L16" s="104"/>
      <c r="M16" s="104"/>
      <c r="N16" s="105"/>
      <c r="O16" s="106"/>
    </row>
    <row r="17" spans="1:16" ht="24.75" customHeight="1" thickBot="1" x14ac:dyDescent="0.25">
      <c r="A17" s="199" t="str">
        <f>IF(H16="All Day","","2nd Judge:" )</f>
        <v/>
      </c>
      <c r="B17" s="207"/>
      <c r="C17" s="201"/>
      <c r="D17" s="202"/>
      <c r="E17" s="122" t="str">
        <f>IF(H16="All Day","","Level:" )</f>
        <v/>
      </c>
      <c r="F17" s="203"/>
      <c r="G17" s="204"/>
      <c r="H17" s="205" t="str">
        <f>IF(H16="All Day","",IF(H16="Morning","Afternoon","Morning"))</f>
        <v/>
      </c>
      <c r="I17" s="206"/>
      <c r="J17" s="31"/>
      <c r="K17" s="101"/>
      <c r="L17" s="104"/>
      <c r="M17" s="104"/>
      <c r="N17" s="105"/>
      <c r="O17" s="106"/>
      <c r="P17" s="143"/>
    </row>
    <row r="18" spans="1:16" ht="18" customHeight="1" thickBot="1" x14ac:dyDescent="0.25">
      <c r="A18" s="42">
        <v>1</v>
      </c>
      <c r="B18" s="120">
        <v>12345</v>
      </c>
      <c r="C18" s="78" t="s">
        <v>111</v>
      </c>
      <c r="D18" s="79" t="s">
        <v>112</v>
      </c>
      <c r="E18" s="80">
        <v>39448</v>
      </c>
      <c r="F18" s="81" t="s">
        <v>38</v>
      </c>
      <c r="G18" s="82" t="s">
        <v>313</v>
      </c>
      <c r="H18" s="83" t="str">
        <f ca="1">IF(INDIRECT("E"&amp;ROW())="","",IF(INDIRECT("G"&amp;ROW())="",INDIRECT(IF(INDIRECT("F"&amp;ROW())="M","ListsDMTM!L","ListsDMT!L")&amp;($I$3-YEAR(INDIRECT("E"&amp;ROW())))),HLOOKUP(INDIRECT("G"&amp;ROW()),IF(INDIRECT("F"&amp;ROW())="M",DMTAgesM,DMTAgesF),($I$3-YEAR(INDIRECT("E"&amp;ROW()))),FALSE)))</f>
        <v>U11</v>
      </c>
      <c r="I18" s="84"/>
      <c r="J18" s="29"/>
      <c r="K18" s="101"/>
      <c r="L18" s="101"/>
      <c r="M18" s="101"/>
      <c r="N18" s="102"/>
      <c r="O18" s="103"/>
    </row>
    <row r="19" spans="1:16" ht="18.75" customHeight="1" thickBot="1" x14ac:dyDescent="0.25">
      <c r="A19" s="42">
        <v>2</v>
      </c>
      <c r="B19" s="120"/>
      <c r="C19" s="78"/>
      <c r="D19" s="86"/>
      <c r="E19" s="80"/>
      <c r="F19" s="81"/>
      <c r="G19" s="82"/>
      <c r="H19" s="83" t="str">
        <f ca="1">IF(INDIRECT("E"&amp;ROW())="","",IF(INDIRECT("G"&amp;ROW())="",INDIRECT(IF(INDIRECT("F"&amp;ROW())="M","ListsDMTM!L","ListsDMT!L")&amp;($I$3-YEAR(INDIRECT("E"&amp;ROW())))),HLOOKUP(INDIRECT("G"&amp;ROW()),IF(INDIRECT("F"&amp;ROW())="M",DMTAgesM,DMTAgesF),($I$3-YEAR(INDIRECT("E"&amp;ROW()))),FALSE)))</f>
        <v/>
      </c>
      <c r="I19" s="84"/>
      <c r="J19" s="29"/>
      <c r="K19" s="101"/>
      <c r="L19" s="101"/>
      <c r="M19" s="101"/>
      <c r="N19" s="102"/>
      <c r="O19" s="103"/>
    </row>
    <row r="20" spans="1:16" ht="16.5" thickBot="1" x14ac:dyDescent="0.25">
      <c r="A20" s="43">
        <v>3</v>
      </c>
      <c r="B20" s="120"/>
      <c r="C20" s="78"/>
      <c r="D20" s="86"/>
      <c r="E20" s="80"/>
      <c r="F20" s="81"/>
      <c r="G20" s="82"/>
      <c r="H20" s="83" t="str">
        <f ca="1">IF(INDIRECT("E"&amp;ROW())="","",IF(INDIRECT("G"&amp;ROW())="",INDIRECT(IF(INDIRECT("F"&amp;ROW())="M","ListsDMTM!L","ListsDMT!L")&amp;($I$3-YEAR(INDIRECT("E"&amp;ROW())))),HLOOKUP(INDIRECT("G"&amp;ROW()),IF(INDIRECT("F"&amp;ROW())="M",DMTAgesM,DMTAgesF),($I$3-YEAR(INDIRECT("E"&amp;ROW()))),FALSE)))</f>
        <v/>
      </c>
      <c r="I20" s="87"/>
      <c r="J20" s="29"/>
      <c r="K20" s="101"/>
      <c r="L20" s="101"/>
      <c r="M20" s="101"/>
      <c r="N20" s="102"/>
      <c r="O20" s="103"/>
    </row>
    <row r="21" spans="1:16" ht="16.5" thickBot="1" x14ac:dyDescent="0.25">
      <c r="A21" s="22">
        <v>4</v>
      </c>
      <c r="B21" s="120"/>
      <c r="C21" s="78"/>
      <c r="D21" s="79"/>
      <c r="E21" s="80"/>
      <c r="F21" s="81"/>
      <c r="G21" s="82"/>
      <c r="H21" s="83" t="str">
        <f ca="1">IF(INDIRECT("E"&amp;ROW())="","",IF(INDIRECT("G"&amp;ROW())="",INDIRECT(IF(INDIRECT("F"&amp;ROW())="M","ListsDMTM!L","ListsDMT!L")&amp;($I$3-YEAR(INDIRECT("E"&amp;ROW())))),HLOOKUP(INDIRECT("G"&amp;ROW()),IF(INDIRECT("F"&amp;ROW())="M",DMTAgesM,DMTAgesF),($I$3-YEAR(INDIRECT("E"&amp;ROW()))),FALSE)))</f>
        <v/>
      </c>
      <c r="I21" s="88"/>
      <c r="J21" s="30"/>
      <c r="K21" s="101"/>
      <c r="L21" s="101"/>
      <c r="M21" s="101"/>
      <c r="N21" s="102"/>
      <c r="O21" s="103"/>
    </row>
    <row r="22" spans="1:16" ht="22.5" customHeight="1" thickBot="1" x14ac:dyDescent="0.25">
      <c r="A22" s="208" t="s">
        <v>70</v>
      </c>
      <c r="B22" s="209"/>
      <c r="C22" s="210"/>
      <c r="D22" s="211"/>
      <c r="E22" s="122" t="s">
        <v>39</v>
      </c>
      <c r="F22" s="203"/>
      <c r="G22" s="204"/>
      <c r="H22" s="212" t="s">
        <v>23</v>
      </c>
      <c r="I22" s="213"/>
      <c r="J22" s="30"/>
      <c r="K22" s="101"/>
      <c r="L22" s="101"/>
      <c r="M22" s="107"/>
      <c r="N22" s="102"/>
      <c r="O22" s="103"/>
    </row>
    <row r="23" spans="1:16" ht="21.75" customHeight="1" thickBot="1" x14ac:dyDescent="0.25">
      <c r="A23" s="199" t="str">
        <f>IF(H22="All Day","","2nd Official:" )</f>
        <v/>
      </c>
      <c r="B23" s="200"/>
      <c r="C23" s="201"/>
      <c r="D23" s="202"/>
      <c r="E23" s="122" t="str">
        <f>IF(H22="All Day","","Job:" )</f>
        <v/>
      </c>
      <c r="F23" s="203"/>
      <c r="G23" s="204"/>
      <c r="H23" s="205" t="str">
        <f>IF(H22="All Day","",IF(H22="Morning","Afternoon","Morning"))</f>
        <v/>
      </c>
      <c r="I23" s="206"/>
      <c r="J23" s="31"/>
      <c r="K23" s="101"/>
      <c r="L23" s="101"/>
      <c r="M23" s="107"/>
      <c r="N23" s="102"/>
      <c r="O23" s="103"/>
    </row>
    <row r="24" spans="1:16" ht="16.5" thickBot="1" x14ac:dyDescent="0.25">
      <c r="A24" s="42">
        <v>5</v>
      </c>
      <c r="B24" s="120"/>
      <c r="C24" s="78"/>
      <c r="D24" s="85"/>
      <c r="E24" s="80"/>
      <c r="F24" s="81"/>
      <c r="G24" s="82"/>
      <c r="H24" s="83" t="str">
        <f ca="1">IF(INDIRECT("E"&amp;ROW())="","",IF(INDIRECT("G"&amp;ROW())="",INDIRECT(IF(INDIRECT("F"&amp;ROW())="M","ListsDMTM!L","ListsDMT!L")&amp;($I$3-YEAR(INDIRECT("E"&amp;ROW())))),HLOOKUP(INDIRECT("G"&amp;ROW()),IF(INDIRECT("F"&amp;ROW())="M",DMTAgesM,DMTAgesF),($I$3-YEAR(INDIRECT("E"&amp;ROW()))),FALSE)))</f>
        <v/>
      </c>
      <c r="I24" s="88"/>
      <c r="J24" s="30"/>
      <c r="K24" s="101"/>
      <c r="L24" s="101"/>
      <c r="M24" s="101"/>
      <c r="N24" s="102"/>
      <c r="O24" s="103"/>
    </row>
    <row r="25" spans="1:16" ht="16.5" thickBot="1" x14ac:dyDescent="0.25">
      <c r="A25" s="42">
        <v>6</v>
      </c>
      <c r="B25" s="120"/>
      <c r="C25" s="78"/>
      <c r="D25" s="79"/>
      <c r="E25" s="80"/>
      <c r="F25" s="81"/>
      <c r="G25" s="82"/>
      <c r="H25" s="83" t="str">
        <f ca="1">IF(INDIRECT("E"&amp;ROW())="","",IF(INDIRECT("G"&amp;ROW())="",INDIRECT(IF(INDIRECT("F"&amp;ROW())="M","ListsDMTM!L","ListsDMT!L")&amp;($I$3-YEAR(INDIRECT("E"&amp;ROW())))),HLOOKUP(INDIRECT("G"&amp;ROW()),IF(INDIRECT("F"&amp;ROW())="M",DMTAgesM,DMTAgesF),($I$3-YEAR(INDIRECT("E"&amp;ROW()))),FALSE)))</f>
        <v/>
      </c>
      <c r="I25" s="88"/>
      <c r="J25" s="30"/>
      <c r="K25" s="101"/>
      <c r="L25" s="101"/>
      <c r="M25" s="101"/>
      <c r="N25" s="102"/>
      <c r="O25" s="103"/>
    </row>
    <row r="26" spans="1:16" ht="16.5" thickBot="1" x14ac:dyDescent="0.25">
      <c r="A26" s="42">
        <v>7</v>
      </c>
      <c r="B26" s="120"/>
      <c r="C26" s="78"/>
      <c r="D26" s="85"/>
      <c r="E26" s="80"/>
      <c r="F26" s="81"/>
      <c r="G26" s="82"/>
      <c r="H26" s="83" t="str">
        <f ca="1">IF(INDIRECT("E"&amp;ROW())="","",IF(INDIRECT("G"&amp;ROW())="",INDIRECT(IF(INDIRECT("F"&amp;ROW())="M","ListsDMTM!L","ListsDMT!L")&amp;($I$3-YEAR(INDIRECT("E"&amp;ROW())))),HLOOKUP(INDIRECT("G"&amp;ROW()),IF(INDIRECT("F"&amp;ROW())="M",DMTAgesM,DMTAgesF),($I$3-YEAR(INDIRECT("E"&amp;ROW()))),FALSE)))</f>
        <v/>
      </c>
      <c r="I26" s="88"/>
      <c r="J26" s="30"/>
      <c r="K26" s="101"/>
      <c r="L26" s="101"/>
      <c r="M26" s="101"/>
      <c r="N26" s="102"/>
      <c r="O26" s="103"/>
    </row>
    <row r="27" spans="1:16" ht="16.5" thickBot="1" x14ac:dyDescent="0.25">
      <c r="A27" s="42">
        <v>8</v>
      </c>
      <c r="B27" s="120"/>
      <c r="C27" s="78"/>
      <c r="D27" s="86"/>
      <c r="E27" s="80"/>
      <c r="F27" s="81"/>
      <c r="G27" s="82"/>
      <c r="H27" s="83" t="str">
        <f ca="1">IF(INDIRECT("E"&amp;ROW())="","",IF(INDIRECT("G"&amp;ROW())="",INDIRECT(IF(INDIRECT("F"&amp;ROW())="M","ListsDMTM!L","ListsDMT!L")&amp;($I$3-YEAR(INDIRECT("E"&amp;ROW())))),HLOOKUP(INDIRECT("G"&amp;ROW()),IF(INDIRECT("F"&amp;ROW())="M",DMTAgesM,DMTAgesF),($I$3-YEAR(INDIRECT("E"&amp;ROW()))),FALSE)))</f>
        <v/>
      </c>
      <c r="I27" s="88"/>
      <c r="J27" s="30"/>
      <c r="K27" s="101"/>
      <c r="L27" s="101"/>
      <c r="M27" s="101"/>
      <c r="N27" s="102"/>
      <c r="O27" s="103"/>
    </row>
    <row r="28" spans="1:16" ht="16.5" thickBot="1" x14ac:dyDescent="0.25">
      <c r="A28" s="43">
        <v>9</v>
      </c>
      <c r="B28" s="120"/>
      <c r="C28" s="78"/>
      <c r="D28" s="79"/>
      <c r="E28" s="80"/>
      <c r="F28" s="81"/>
      <c r="G28" s="82"/>
      <c r="H28" s="83" t="str">
        <f ca="1">IF(INDIRECT("E"&amp;ROW())="","",IF(INDIRECT("G"&amp;ROW())="",INDIRECT(IF(INDIRECT("F"&amp;ROW())="M","ListsDMTM!L","ListsDMT!L")&amp;($I$3-YEAR(INDIRECT("E"&amp;ROW())))),HLOOKUP(INDIRECT("G"&amp;ROW()),IF(INDIRECT("F"&amp;ROW())="M",DMTAgesM,DMTAgesF),($I$3-YEAR(INDIRECT("E"&amp;ROW()))),FALSE)))</f>
        <v/>
      </c>
      <c r="I28" s="88"/>
      <c r="J28" s="30"/>
      <c r="K28" s="101"/>
      <c r="L28" s="101"/>
      <c r="M28" s="101"/>
      <c r="N28" s="102"/>
      <c r="O28" s="103"/>
    </row>
    <row r="29" spans="1:16" ht="21" customHeight="1" thickBot="1" x14ac:dyDescent="0.25">
      <c r="A29" s="208" t="s">
        <v>69</v>
      </c>
      <c r="B29" s="214"/>
      <c r="C29" s="210"/>
      <c r="D29" s="211"/>
      <c r="E29" s="122" t="s">
        <v>40</v>
      </c>
      <c r="F29" s="203"/>
      <c r="G29" s="204"/>
      <c r="H29" s="215" t="s">
        <v>23</v>
      </c>
      <c r="I29" s="216"/>
      <c r="J29" s="30"/>
      <c r="K29" s="101"/>
      <c r="L29" s="104"/>
      <c r="M29" s="104"/>
      <c r="N29" s="105"/>
      <c r="O29" s="106"/>
    </row>
    <row r="30" spans="1:16" ht="21" customHeight="1" thickBot="1" x14ac:dyDescent="0.25">
      <c r="A30" s="199" t="str">
        <f>IF(H29="All Day","","2nd Judge:" )</f>
        <v/>
      </c>
      <c r="B30" s="207"/>
      <c r="C30" s="201"/>
      <c r="D30" s="202"/>
      <c r="E30" s="122" t="str">
        <f>IF(H29="All Day","","Level:" )</f>
        <v/>
      </c>
      <c r="F30" s="203"/>
      <c r="G30" s="204"/>
      <c r="H30" s="205" t="str">
        <f>IF(H29="All Day","",IF(H29="Morning","Afternoon","Morning"))</f>
        <v/>
      </c>
      <c r="I30" s="206"/>
      <c r="J30" s="31"/>
      <c r="K30" s="101"/>
      <c r="L30" s="104"/>
      <c r="M30" s="104"/>
      <c r="N30" s="105"/>
      <c r="O30" s="106"/>
    </row>
    <row r="31" spans="1:16" ht="16.5" thickBot="1" x14ac:dyDescent="0.25">
      <c r="A31" s="22">
        <v>10</v>
      </c>
      <c r="B31" s="120"/>
      <c r="C31" s="78"/>
      <c r="D31" s="85"/>
      <c r="E31" s="80"/>
      <c r="F31" s="81"/>
      <c r="G31" s="82"/>
      <c r="H31" s="83" t="str">
        <f ca="1">IF(INDIRECT("E"&amp;ROW())="","",IF(INDIRECT("G"&amp;ROW())="",INDIRECT(IF(INDIRECT("F"&amp;ROW())="M","ListsDMTM!L","ListsDMT!L")&amp;($I$3-YEAR(INDIRECT("E"&amp;ROW())))),HLOOKUP(INDIRECT("G"&amp;ROW()),IF(INDIRECT("F"&amp;ROW())="M",DMTAgesM,DMTAgesF),($I$3-YEAR(INDIRECT("E"&amp;ROW()))),FALSE)))</f>
        <v/>
      </c>
      <c r="I31" s="88"/>
      <c r="J31" s="30"/>
      <c r="K31" s="101"/>
      <c r="L31" s="101"/>
      <c r="M31" s="101"/>
      <c r="N31" s="102"/>
      <c r="O31" s="103"/>
    </row>
    <row r="32" spans="1:16" ht="16.5" thickBot="1" x14ac:dyDescent="0.25">
      <c r="A32" s="42">
        <v>11</v>
      </c>
      <c r="B32" s="120"/>
      <c r="C32" s="78"/>
      <c r="D32" s="79"/>
      <c r="E32" s="80"/>
      <c r="F32" s="81"/>
      <c r="G32" s="82"/>
      <c r="H32" s="83" t="str">
        <f ca="1">IF(INDIRECT("E"&amp;ROW())="","",IF(INDIRECT("G"&amp;ROW())="",INDIRECT(IF(INDIRECT("F"&amp;ROW())="M","ListsDMTM!L","ListsDMT!L")&amp;($I$3-YEAR(INDIRECT("E"&amp;ROW())))),HLOOKUP(INDIRECT("G"&amp;ROW()),IF(INDIRECT("F"&amp;ROW())="M",DMTAgesM,DMTAgesF),($I$3-YEAR(INDIRECT("E"&amp;ROW()))),FALSE)))</f>
        <v/>
      </c>
      <c r="I32" s="88"/>
      <c r="J32" s="30"/>
      <c r="K32" s="101"/>
      <c r="L32" s="101"/>
      <c r="M32" s="101"/>
      <c r="N32" s="102"/>
      <c r="O32" s="103"/>
    </row>
    <row r="33" spans="1:15" ht="16.5" thickBot="1" x14ac:dyDescent="0.25">
      <c r="A33" s="42">
        <v>12</v>
      </c>
      <c r="B33" s="120"/>
      <c r="C33" s="78"/>
      <c r="D33" s="85"/>
      <c r="E33" s="80"/>
      <c r="F33" s="81"/>
      <c r="G33" s="82"/>
      <c r="H33" s="83" t="str">
        <f ca="1">IF(INDIRECT("E"&amp;ROW())="","",IF(INDIRECT("G"&amp;ROW())="",INDIRECT(IF(INDIRECT("F"&amp;ROW())="M","ListsDMTM!L","ListsDMT!L")&amp;($I$3-YEAR(INDIRECT("E"&amp;ROW())))),HLOOKUP(INDIRECT("G"&amp;ROW()),IF(INDIRECT("F"&amp;ROW())="M",DMTAgesM,DMTAgesF),($I$3-YEAR(INDIRECT("E"&amp;ROW()))),FALSE)))</f>
        <v/>
      </c>
      <c r="I33" s="88"/>
      <c r="J33" s="30"/>
      <c r="K33" s="101"/>
      <c r="L33" s="101"/>
      <c r="M33" s="101"/>
      <c r="N33" s="102"/>
      <c r="O33" s="103"/>
    </row>
    <row r="34" spans="1:15" ht="16.5" thickBot="1" x14ac:dyDescent="0.25">
      <c r="A34" s="42">
        <v>13</v>
      </c>
      <c r="B34" s="120"/>
      <c r="C34" s="78"/>
      <c r="D34" s="86"/>
      <c r="E34" s="80"/>
      <c r="F34" s="81"/>
      <c r="G34" s="82"/>
      <c r="H34" s="83" t="str">
        <f ca="1">IF(INDIRECT("E"&amp;ROW())="","",IF(INDIRECT("G"&amp;ROW())="",INDIRECT(IF(INDIRECT("F"&amp;ROW())="M","ListsDMTM!L","ListsDMT!L")&amp;($I$3-YEAR(INDIRECT("E"&amp;ROW())))),HLOOKUP(INDIRECT("G"&amp;ROW()),IF(INDIRECT("F"&amp;ROW())="M",DMTAgesM,DMTAgesF),($I$3-YEAR(INDIRECT("E"&amp;ROW()))),FALSE)))</f>
        <v/>
      </c>
      <c r="I34" s="88"/>
      <c r="J34" s="30"/>
      <c r="K34" s="101"/>
      <c r="L34" s="101"/>
      <c r="M34" s="101"/>
      <c r="N34" s="102"/>
      <c r="O34" s="103"/>
    </row>
    <row r="35" spans="1:15" ht="16.5" thickBot="1" x14ac:dyDescent="0.25">
      <c r="A35" s="42">
        <v>14</v>
      </c>
      <c r="B35" s="120"/>
      <c r="C35" s="78"/>
      <c r="D35" s="79"/>
      <c r="E35" s="80"/>
      <c r="F35" s="81"/>
      <c r="G35" s="82"/>
      <c r="H35" s="83" t="str">
        <f ca="1">IF(INDIRECT("E"&amp;ROW())="","",IF(INDIRECT("G"&amp;ROW())="",INDIRECT(IF(INDIRECT("F"&amp;ROW())="M","ListsDMTM!L","ListsDMT!L")&amp;($I$3-YEAR(INDIRECT("E"&amp;ROW())))),HLOOKUP(INDIRECT("G"&amp;ROW()),IF(INDIRECT("F"&amp;ROW())="M",DMTAgesM,DMTAgesF),($I$3-YEAR(INDIRECT("E"&amp;ROW()))),FALSE)))</f>
        <v/>
      </c>
      <c r="I35" s="88"/>
      <c r="J35" s="30"/>
      <c r="K35" s="101"/>
      <c r="L35" s="101"/>
      <c r="M35" s="101"/>
      <c r="N35" s="102"/>
      <c r="O35" s="103"/>
    </row>
    <row r="36" spans="1:15" ht="22.5" customHeight="1" thickBot="1" x14ac:dyDescent="0.25">
      <c r="A36" s="208" t="s">
        <v>70</v>
      </c>
      <c r="B36" s="209"/>
      <c r="C36" s="210"/>
      <c r="D36" s="211"/>
      <c r="E36" s="122" t="s">
        <v>39</v>
      </c>
      <c r="F36" s="203"/>
      <c r="G36" s="204"/>
      <c r="H36" s="212" t="s">
        <v>23</v>
      </c>
      <c r="I36" s="213"/>
      <c r="J36" s="30"/>
      <c r="K36" s="101"/>
      <c r="L36" s="101"/>
      <c r="M36" s="107"/>
      <c r="N36" s="102"/>
      <c r="O36" s="103"/>
    </row>
    <row r="37" spans="1:15" ht="23.25" customHeight="1" thickBot="1" x14ac:dyDescent="0.25">
      <c r="A37" s="199" t="str">
        <f>IF(H36="All Day","","2nd Official:" )</f>
        <v/>
      </c>
      <c r="B37" s="200"/>
      <c r="C37" s="201"/>
      <c r="D37" s="202"/>
      <c r="E37" s="122" t="str">
        <f>IF(H36="All Day","","Job:" )</f>
        <v/>
      </c>
      <c r="F37" s="203"/>
      <c r="G37" s="204"/>
      <c r="H37" s="205" t="str">
        <f>IF(H36="All Day","",IF(H36="Morning","Afternoon","Morning"))</f>
        <v/>
      </c>
      <c r="I37" s="206"/>
      <c r="J37" s="31"/>
      <c r="K37" s="101"/>
      <c r="L37" s="101"/>
      <c r="M37" s="107"/>
      <c r="N37" s="102"/>
      <c r="O37" s="103"/>
    </row>
    <row r="38" spans="1:15" ht="16.5" thickBot="1" x14ac:dyDescent="0.25">
      <c r="A38" s="42">
        <v>15</v>
      </c>
      <c r="B38" s="120"/>
      <c r="C38" s="78"/>
      <c r="D38" s="85"/>
      <c r="E38" s="80"/>
      <c r="F38" s="81"/>
      <c r="G38" s="82"/>
      <c r="H38" s="83" t="str">
        <f ca="1">IF(INDIRECT("E"&amp;ROW())="","",IF(INDIRECT("G"&amp;ROW())="",INDIRECT(IF(INDIRECT("F"&amp;ROW())="M","ListsDMTM!L","ListsDMT!L")&amp;($I$3-YEAR(INDIRECT("E"&amp;ROW())))),HLOOKUP(INDIRECT("G"&amp;ROW()),IF(INDIRECT("F"&amp;ROW())="M",DMTAgesM,DMTAgesF),($I$3-YEAR(INDIRECT("E"&amp;ROW()))),FALSE)))</f>
        <v/>
      </c>
      <c r="I38" s="88"/>
      <c r="J38" s="30"/>
      <c r="K38" s="101"/>
      <c r="L38" s="101"/>
      <c r="M38" s="101"/>
      <c r="N38" s="102"/>
      <c r="O38" s="103"/>
    </row>
    <row r="39" spans="1:15" ht="16.5" thickBot="1" x14ac:dyDescent="0.25">
      <c r="A39" s="42">
        <v>16</v>
      </c>
      <c r="B39" s="120"/>
      <c r="C39" s="78"/>
      <c r="D39" s="79"/>
      <c r="E39" s="80"/>
      <c r="F39" s="81"/>
      <c r="G39" s="82"/>
      <c r="H39" s="83" t="str">
        <f ca="1">IF(INDIRECT("E"&amp;ROW())="","",IF(INDIRECT("G"&amp;ROW())="",INDIRECT(IF(INDIRECT("F"&amp;ROW())="M","ListsDMTM!L","ListsDMT!L")&amp;($I$3-YEAR(INDIRECT("E"&amp;ROW())))),HLOOKUP(INDIRECT("G"&amp;ROW()),IF(INDIRECT("F"&amp;ROW())="M",DMTAgesM,DMTAgesF),($I$3-YEAR(INDIRECT("E"&amp;ROW()))),FALSE)))</f>
        <v/>
      </c>
      <c r="I39" s="88"/>
      <c r="J39" s="30"/>
      <c r="K39" s="101"/>
      <c r="L39" s="101"/>
      <c r="M39" s="101"/>
      <c r="N39" s="102"/>
      <c r="O39" s="103"/>
    </row>
    <row r="40" spans="1:15" ht="16.5" thickBot="1" x14ac:dyDescent="0.25">
      <c r="A40" s="42">
        <v>17</v>
      </c>
      <c r="B40" s="120"/>
      <c r="C40" s="78"/>
      <c r="D40" s="85"/>
      <c r="E40" s="80"/>
      <c r="F40" s="81"/>
      <c r="G40" s="82"/>
      <c r="H40" s="83" t="str">
        <f ca="1">IF(INDIRECT("E"&amp;ROW())="","",IF(INDIRECT("G"&amp;ROW())="",INDIRECT(IF(INDIRECT("F"&amp;ROW())="M","ListsDMTM!L","ListsDMT!L")&amp;($I$3-YEAR(INDIRECT("E"&amp;ROW())))),HLOOKUP(INDIRECT("G"&amp;ROW()),IF(INDIRECT("F"&amp;ROW())="M",DMTAgesM,DMTAgesF),($I$3-YEAR(INDIRECT("E"&amp;ROW()))),FALSE)))</f>
        <v/>
      </c>
      <c r="I40" s="88"/>
      <c r="J40" s="30"/>
      <c r="K40" s="101"/>
      <c r="L40" s="101"/>
      <c r="M40" s="101"/>
      <c r="N40" s="102"/>
      <c r="O40" s="103"/>
    </row>
    <row r="41" spans="1:15" ht="16.5" thickBot="1" x14ac:dyDescent="0.25">
      <c r="A41" s="43">
        <v>18</v>
      </c>
      <c r="B41" s="120"/>
      <c r="C41" s="78"/>
      <c r="D41" s="86"/>
      <c r="E41" s="80"/>
      <c r="F41" s="81"/>
      <c r="G41" s="82"/>
      <c r="H41" s="83" t="str">
        <f ca="1">IF(INDIRECT("E"&amp;ROW())="","",IF(INDIRECT("G"&amp;ROW())="",INDIRECT(IF(INDIRECT("F"&amp;ROW())="M","ListsDMTM!L","ListsDMT!L")&amp;($I$3-YEAR(INDIRECT("E"&amp;ROW())))),HLOOKUP(INDIRECT("G"&amp;ROW()),IF(INDIRECT("F"&amp;ROW())="M",DMTAgesM,DMTAgesF),($I$3-YEAR(INDIRECT("E"&amp;ROW()))),FALSE)))</f>
        <v/>
      </c>
      <c r="I41" s="88"/>
      <c r="J41" s="30"/>
      <c r="K41" s="101"/>
      <c r="L41" s="101"/>
      <c r="M41" s="101"/>
      <c r="N41" s="102"/>
      <c r="O41" s="103"/>
    </row>
    <row r="42" spans="1:15" ht="16.5" thickBot="1" x14ac:dyDescent="0.25">
      <c r="A42" s="22">
        <v>19</v>
      </c>
      <c r="B42" s="120"/>
      <c r="C42" s="78"/>
      <c r="D42" s="79"/>
      <c r="E42" s="80"/>
      <c r="F42" s="81"/>
      <c r="G42" s="82"/>
      <c r="H42" s="83" t="str">
        <f ca="1">IF(INDIRECT("E"&amp;ROW())="","",IF(INDIRECT("G"&amp;ROW())="",INDIRECT(IF(INDIRECT("F"&amp;ROW())="M","ListsDMTM!L","ListsDMT!L")&amp;($I$3-YEAR(INDIRECT("E"&amp;ROW())))),HLOOKUP(INDIRECT("G"&amp;ROW()),IF(INDIRECT("F"&amp;ROW())="M",DMTAgesM,DMTAgesF),($I$3-YEAR(INDIRECT("E"&amp;ROW()))),FALSE)))</f>
        <v/>
      </c>
      <c r="I42" s="88"/>
      <c r="J42" s="30"/>
      <c r="K42" s="101"/>
      <c r="L42" s="101"/>
      <c r="M42" s="101"/>
      <c r="N42" s="102"/>
      <c r="O42" s="103"/>
    </row>
    <row r="43" spans="1:15" ht="21" customHeight="1" thickBot="1" x14ac:dyDescent="0.25">
      <c r="A43" s="208" t="s">
        <v>69</v>
      </c>
      <c r="B43" s="214"/>
      <c r="C43" s="210"/>
      <c r="D43" s="211"/>
      <c r="E43" s="122" t="s">
        <v>40</v>
      </c>
      <c r="F43" s="203"/>
      <c r="G43" s="204"/>
      <c r="H43" s="215" t="s">
        <v>23</v>
      </c>
      <c r="I43" s="216"/>
      <c r="J43" s="30"/>
      <c r="K43" s="101"/>
      <c r="L43" s="104"/>
      <c r="M43" s="104"/>
      <c r="N43" s="105"/>
      <c r="O43" s="106"/>
    </row>
    <row r="44" spans="1:15" ht="21" customHeight="1" thickBot="1" x14ac:dyDescent="0.25">
      <c r="A44" s="199" t="str">
        <f>IF(H43="All Day","","2nd Judge:" )</f>
        <v/>
      </c>
      <c r="B44" s="207"/>
      <c r="C44" s="201"/>
      <c r="D44" s="202"/>
      <c r="E44" s="122" t="str">
        <f>IF(H43="All Day","","Level:" )</f>
        <v/>
      </c>
      <c r="F44" s="203"/>
      <c r="G44" s="204"/>
      <c r="H44" s="205" t="str">
        <f>IF(H43="All Day","",IF(H43="Morning","Afternoon","Morning"))</f>
        <v/>
      </c>
      <c r="I44" s="206"/>
      <c r="J44" s="31"/>
      <c r="K44" s="101"/>
      <c r="L44" s="104"/>
      <c r="M44" s="104"/>
      <c r="N44" s="105"/>
      <c r="O44" s="106"/>
    </row>
    <row r="45" spans="1:15" ht="16.5" thickBot="1" x14ac:dyDescent="0.25">
      <c r="A45" s="42">
        <v>20</v>
      </c>
      <c r="B45" s="120"/>
      <c r="C45" s="78"/>
      <c r="D45" s="85"/>
      <c r="E45" s="80"/>
      <c r="F45" s="81"/>
      <c r="G45" s="82"/>
      <c r="H45" s="83" t="str">
        <f ca="1">IF(INDIRECT("E"&amp;ROW())="","",IF(INDIRECT("G"&amp;ROW())="",INDIRECT(IF(INDIRECT("F"&amp;ROW())="M","ListsDMTM!L","ListsDMT!L")&amp;($I$3-YEAR(INDIRECT("E"&amp;ROW())))),HLOOKUP(INDIRECT("G"&amp;ROW()),IF(INDIRECT("F"&amp;ROW())="M",DMTAgesM,DMTAgesF),($I$3-YEAR(INDIRECT("E"&amp;ROW()))),FALSE)))</f>
        <v/>
      </c>
      <c r="I45" s="88"/>
      <c r="J45" s="30"/>
      <c r="K45" s="101"/>
      <c r="L45" s="101"/>
      <c r="M45" s="101"/>
      <c r="N45" s="102"/>
      <c r="O45" s="103"/>
    </row>
    <row r="46" spans="1:15" ht="16.5" thickBot="1" x14ac:dyDescent="0.25">
      <c r="A46" s="42">
        <v>21</v>
      </c>
      <c r="B46" s="120"/>
      <c r="C46" s="78"/>
      <c r="D46" s="79"/>
      <c r="E46" s="80"/>
      <c r="F46" s="81"/>
      <c r="G46" s="82"/>
      <c r="H46" s="83" t="str">
        <f ca="1">IF(INDIRECT("E"&amp;ROW())="","",IF(INDIRECT("G"&amp;ROW())="",INDIRECT(IF(INDIRECT("F"&amp;ROW())="M","ListsDMTM!L","ListsDMT!L")&amp;($I$3-YEAR(INDIRECT("E"&amp;ROW())))),HLOOKUP(INDIRECT("G"&amp;ROW()),IF(INDIRECT("F"&amp;ROW())="M",DMTAgesM,DMTAgesF),($I$3-YEAR(INDIRECT("E"&amp;ROW()))),FALSE)))</f>
        <v/>
      </c>
      <c r="I46" s="88"/>
      <c r="J46" s="30"/>
      <c r="K46" s="101"/>
      <c r="L46" s="101"/>
      <c r="M46" s="101"/>
      <c r="N46" s="102"/>
      <c r="O46" s="103"/>
    </row>
    <row r="47" spans="1:15" ht="16.5" thickBot="1" x14ac:dyDescent="0.25">
      <c r="A47" s="42">
        <v>22</v>
      </c>
      <c r="B47" s="120"/>
      <c r="C47" s="78"/>
      <c r="D47" s="85"/>
      <c r="E47" s="80"/>
      <c r="F47" s="81"/>
      <c r="G47" s="82"/>
      <c r="H47" s="83" t="str">
        <f ca="1">IF(INDIRECT("E"&amp;ROW())="","",IF(INDIRECT("G"&amp;ROW())="",INDIRECT(IF(INDIRECT("F"&amp;ROW())="M","ListsDMTM!L","ListsDMT!L")&amp;($I$3-YEAR(INDIRECT("E"&amp;ROW())))),HLOOKUP(INDIRECT("G"&amp;ROW()),IF(INDIRECT("F"&amp;ROW())="M",DMTAgesM,DMTAgesF),($I$3-YEAR(INDIRECT("E"&amp;ROW()))),FALSE)))</f>
        <v/>
      </c>
      <c r="I47" s="88"/>
      <c r="J47" s="30"/>
      <c r="K47" s="101"/>
      <c r="L47" s="101"/>
      <c r="M47" s="101"/>
      <c r="N47" s="102"/>
      <c r="O47" s="103"/>
    </row>
    <row r="48" spans="1:15" ht="16.5" thickBot="1" x14ac:dyDescent="0.25">
      <c r="A48" s="42">
        <v>23</v>
      </c>
      <c r="B48" s="120"/>
      <c r="C48" s="78"/>
      <c r="D48" s="86"/>
      <c r="E48" s="80"/>
      <c r="F48" s="81"/>
      <c r="G48" s="82"/>
      <c r="H48" s="83" t="str">
        <f ca="1">IF(INDIRECT("E"&amp;ROW())="","",IF(INDIRECT("G"&amp;ROW())="",INDIRECT(IF(INDIRECT("F"&amp;ROW())="M","ListsDMTM!L","ListsDMT!L")&amp;($I$3-YEAR(INDIRECT("E"&amp;ROW())))),HLOOKUP(INDIRECT("G"&amp;ROW()),IF(INDIRECT("F"&amp;ROW())="M",DMTAgesM,DMTAgesF),($I$3-YEAR(INDIRECT("E"&amp;ROW()))),FALSE)))</f>
        <v/>
      </c>
      <c r="I48" s="88"/>
      <c r="J48" s="30"/>
      <c r="K48" s="101"/>
      <c r="L48" s="101"/>
      <c r="M48" s="101"/>
      <c r="N48" s="102"/>
      <c r="O48" s="103"/>
    </row>
    <row r="49" spans="1:15" ht="16.5" thickBot="1" x14ac:dyDescent="0.25">
      <c r="A49" s="42">
        <v>24</v>
      </c>
      <c r="B49" s="120"/>
      <c r="C49" s="78"/>
      <c r="D49" s="79"/>
      <c r="E49" s="80"/>
      <c r="F49" s="81"/>
      <c r="G49" s="82"/>
      <c r="H49" s="83" t="str">
        <f ca="1">IF(INDIRECT("E"&amp;ROW())="","",IF(INDIRECT("G"&amp;ROW())="",INDIRECT(IF(INDIRECT("F"&amp;ROW())="M","ListsDMTM!L","ListsDMT!L")&amp;($I$3-YEAR(INDIRECT("E"&amp;ROW())))),HLOOKUP(INDIRECT("G"&amp;ROW()),IF(INDIRECT("F"&amp;ROW())="M",DMTAgesM,DMTAgesF),($I$3-YEAR(INDIRECT("E"&amp;ROW()))),FALSE)))</f>
        <v/>
      </c>
      <c r="I49" s="88"/>
      <c r="J49" s="30"/>
      <c r="K49" s="101"/>
      <c r="L49" s="101"/>
      <c r="M49" s="101"/>
      <c r="N49" s="102"/>
      <c r="O49" s="103"/>
    </row>
    <row r="50" spans="1:15" ht="21.75" customHeight="1" thickBot="1" x14ac:dyDescent="0.25">
      <c r="A50" s="208" t="s">
        <v>70</v>
      </c>
      <c r="B50" s="209"/>
      <c r="C50" s="210"/>
      <c r="D50" s="211"/>
      <c r="E50" s="122" t="s">
        <v>39</v>
      </c>
      <c r="F50" s="203"/>
      <c r="G50" s="204"/>
      <c r="H50" s="212" t="s">
        <v>23</v>
      </c>
      <c r="I50" s="213"/>
      <c r="J50" s="30"/>
      <c r="K50" s="101"/>
      <c r="L50" s="101"/>
      <c r="M50" s="107"/>
      <c r="N50" s="102"/>
      <c r="O50" s="103"/>
    </row>
    <row r="51" spans="1:15" ht="21" customHeight="1" thickBot="1" x14ac:dyDescent="0.25">
      <c r="A51" s="199" t="str">
        <f>IF(H50="All Day","","2nd Official:" )</f>
        <v/>
      </c>
      <c r="B51" s="200"/>
      <c r="C51" s="201"/>
      <c r="D51" s="202"/>
      <c r="E51" s="122" t="str">
        <f>IF(H50="All Day","","Job:" )</f>
        <v/>
      </c>
      <c r="F51" s="203"/>
      <c r="G51" s="204"/>
      <c r="H51" s="205" t="str">
        <f>IF(H50="All Day","",IF(H50="Morning","Afternoon","Morning"))</f>
        <v/>
      </c>
      <c r="I51" s="206"/>
      <c r="J51" s="31"/>
      <c r="K51" s="101"/>
      <c r="L51" s="101"/>
      <c r="M51" s="107"/>
      <c r="N51" s="102"/>
      <c r="O51" s="103"/>
    </row>
    <row r="52" spans="1:15" ht="16.5" thickBot="1" x14ac:dyDescent="0.25">
      <c r="A52" s="42">
        <v>25</v>
      </c>
      <c r="B52" s="142"/>
      <c r="C52" s="90"/>
      <c r="D52" s="85"/>
      <c r="E52" s="80"/>
      <c r="F52" s="81"/>
      <c r="G52" s="82"/>
      <c r="H52" s="83" t="str">
        <f ca="1">IF(INDIRECT("E"&amp;ROW())="","",IF(INDIRECT("G"&amp;ROW())="",INDIRECT(IF(INDIRECT("F"&amp;ROW())="M","ListsDMTM!L","ListsDMT!L")&amp;($I$3-YEAR(INDIRECT("E"&amp;ROW())))),HLOOKUP(INDIRECT("G"&amp;ROW()),IF(INDIRECT("F"&amp;ROW())="M",DMTAgesM,DMTAgesF),($I$3-YEAR(INDIRECT("E"&amp;ROW()))),FALSE)))</f>
        <v/>
      </c>
      <c r="I52" s="88"/>
      <c r="J52" s="30"/>
      <c r="K52" s="101"/>
      <c r="L52" s="101"/>
      <c r="M52" s="101"/>
      <c r="N52" s="102"/>
      <c r="O52" s="103"/>
    </row>
    <row r="53" spans="1:15" ht="16.5" thickBot="1" x14ac:dyDescent="0.25">
      <c r="A53" s="42">
        <v>26</v>
      </c>
      <c r="B53" s="121"/>
      <c r="C53" s="90"/>
      <c r="D53" s="85"/>
      <c r="E53" s="80"/>
      <c r="F53" s="81"/>
      <c r="G53" s="82"/>
      <c r="H53" s="83" t="str">
        <f ca="1">IF(INDIRECT("E"&amp;ROW())="","",IF(INDIRECT("G"&amp;ROW())="",INDIRECT(IF(INDIRECT("F"&amp;ROW())="M","ListsDMTM!L","ListsDMT!L")&amp;($I$3-YEAR(INDIRECT("E"&amp;ROW())))),HLOOKUP(INDIRECT("G"&amp;ROW()),IF(INDIRECT("F"&amp;ROW())="M",DMTAgesM,DMTAgesF),($I$3-YEAR(INDIRECT("E"&amp;ROW()))),FALSE)))</f>
        <v/>
      </c>
      <c r="I53" s="88"/>
      <c r="J53" s="30"/>
      <c r="K53" s="101"/>
      <c r="L53" s="101"/>
      <c r="M53" s="101"/>
      <c r="N53" s="102"/>
      <c r="O53" s="103"/>
    </row>
    <row r="54" spans="1:15" ht="16.5" thickBot="1" x14ac:dyDescent="0.25">
      <c r="A54" s="43">
        <v>27</v>
      </c>
      <c r="B54" s="121"/>
      <c r="C54" s="90"/>
      <c r="D54" s="89"/>
      <c r="E54" s="80"/>
      <c r="F54" s="81"/>
      <c r="G54" s="82"/>
      <c r="H54" s="83" t="str">
        <f ca="1">IF(INDIRECT("E"&amp;ROW())="","",IF(INDIRECT("G"&amp;ROW())="",INDIRECT(IF(INDIRECT("F"&amp;ROW())="M","ListsDMTM!L","ListsDMT!L")&amp;($I$3-YEAR(INDIRECT("E"&amp;ROW())))),HLOOKUP(INDIRECT("G"&amp;ROW()),IF(INDIRECT("F"&amp;ROW())="M",DMTAgesM,DMTAgesF),($I$3-YEAR(INDIRECT("E"&amp;ROW()))),FALSE)))</f>
        <v/>
      </c>
      <c r="I54" s="88"/>
      <c r="J54" s="30"/>
      <c r="K54" s="101"/>
      <c r="L54" s="101"/>
      <c r="M54" s="101"/>
      <c r="N54" s="102"/>
      <c r="O54" s="103"/>
    </row>
    <row r="55" spans="1:15" ht="16.5" thickBot="1" x14ac:dyDescent="0.25">
      <c r="A55" s="22">
        <v>28</v>
      </c>
      <c r="B55" s="121"/>
      <c r="C55" s="90"/>
      <c r="D55" s="79"/>
      <c r="E55" s="80"/>
      <c r="F55" s="81"/>
      <c r="G55" s="82"/>
      <c r="H55" s="83" t="str">
        <f ca="1">IF(INDIRECT("E"&amp;ROW())="","",IF(INDIRECT("G"&amp;ROW())="",INDIRECT(IF(INDIRECT("F"&amp;ROW())="M","ListsDMTM!L","ListsDMT!L")&amp;($I$3-YEAR(INDIRECT("E"&amp;ROW())))),HLOOKUP(INDIRECT("G"&amp;ROW()),IF(INDIRECT("F"&amp;ROW())="M",DMTAgesM,DMTAgesF),($I$3-YEAR(INDIRECT("E"&amp;ROW()))),FALSE)))</f>
        <v/>
      </c>
      <c r="I55" s="88"/>
      <c r="J55" s="30"/>
      <c r="K55" s="101"/>
      <c r="L55" s="101"/>
      <c r="M55" s="101"/>
      <c r="N55" s="102"/>
      <c r="O55" s="103"/>
    </row>
    <row r="56" spans="1:15" ht="16.5" thickBot="1" x14ac:dyDescent="0.25">
      <c r="A56" s="42">
        <v>29</v>
      </c>
      <c r="B56" s="121"/>
      <c r="C56" s="90"/>
      <c r="D56" s="85"/>
      <c r="E56" s="80"/>
      <c r="F56" s="81"/>
      <c r="G56" s="82"/>
      <c r="H56" s="83" t="str">
        <f ca="1">IF(INDIRECT("E"&amp;ROW())="","",IF(INDIRECT("G"&amp;ROW())="",INDIRECT(IF(INDIRECT("F"&amp;ROW())="M","ListsDMTM!L","ListsDMT!L")&amp;($I$3-YEAR(INDIRECT("E"&amp;ROW())))),HLOOKUP(INDIRECT("G"&amp;ROW()),IF(INDIRECT("F"&amp;ROW())="M",DMTAgesM,DMTAgesF),($I$3-YEAR(INDIRECT("E"&amp;ROW()))),FALSE)))</f>
        <v/>
      </c>
      <c r="I56" s="88"/>
      <c r="J56" s="30"/>
      <c r="K56" s="101"/>
      <c r="L56" s="101"/>
      <c r="M56" s="101"/>
      <c r="N56" s="102"/>
      <c r="O56" s="103"/>
    </row>
    <row r="57" spans="1:15" ht="21.75" customHeight="1" thickBot="1" x14ac:dyDescent="0.25">
      <c r="A57" s="208" t="s">
        <v>69</v>
      </c>
      <c r="B57" s="214"/>
      <c r="C57" s="210"/>
      <c r="D57" s="211"/>
      <c r="E57" s="122" t="s">
        <v>40</v>
      </c>
      <c r="F57" s="203"/>
      <c r="G57" s="204"/>
      <c r="H57" s="215" t="s">
        <v>23</v>
      </c>
      <c r="I57" s="216"/>
      <c r="J57" s="30"/>
      <c r="K57" s="101"/>
      <c r="L57" s="104"/>
      <c r="M57" s="104"/>
      <c r="N57" s="105"/>
      <c r="O57" s="106"/>
    </row>
    <row r="58" spans="1:15" ht="21.75" customHeight="1" thickBot="1" x14ac:dyDescent="0.25">
      <c r="A58" s="199" t="str">
        <f>IF(H57="All Day","","2nd Judge:" )</f>
        <v/>
      </c>
      <c r="B58" s="207"/>
      <c r="C58" s="201"/>
      <c r="D58" s="202"/>
      <c r="E58" s="122" t="str">
        <f>IF(H57="All Day","","Level:" )</f>
        <v/>
      </c>
      <c r="F58" s="203"/>
      <c r="G58" s="204"/>
      <c r="H58" s="205" t="str">
        <f>IF(H57="All Day","",IF(H57="Morning","Afternoon","Morning"))</f>
        <v/>
      </c>
      <c r="I58" s="206"/>
      <c r="J58" s="31"/>
      <c r="K58" s="101"/>
      <c r="L58" s="104"/>
      <c r="M58" s="104"/>
      <c r="N58" s="105"/>
      <c r="O58" s="106"/>
    </row>
    <row r="59" spans="1:15" ht="16.5" thickBot="1" x14ac:dyDescent="0.25">
      <c r="A59" s="42">
        <f>A56+1</f>
        <v>30</v>
      </c>
      <c r="B59" s="121"/>
      <c r="C59" s="90"/>
      <c r="D59" s="85"/>
      <c r="E59" s="80"/>
      <c r="F59" s="81"/>
      <c r="G59" s="82"/>
      <c r="H59" s="83" t="str">
        <f ca="1">IF(INDIRECT("E"&amp;ROW())="","",IF(INDIRECT("G"&amp;ROW())="",INDIRECT(IF(INDIRECT("F"&amp;ROW())="M","ListsDMTM!L","ListsDMT!L")&amp;($I$3-YEAR(INDIRECT("E"&amp;ROW())))),HLOOKUP(INDIRECT("G"&amp;ROW()),IF(INDIRECT("F"&amp;ROW())="M",DMTAgesM,DMTAgesF),($I$3-YEAR(INDIRECT("E"&amp;ROW()))),FALSE)))</f>
        <v/>
      </c>
      <c r="I59" s="88"/>
      <c r="J59" s="30"/>
      <c r="K59" s="101"/>
      <c r="L59" s="101"/>
      <c r="M59" s="101"/>
      <c r="N59" s="102"/>
      <c r="O59" s="103"/>
    </row>
    <row r="60" spans="1:15" ht="16.5" thickBot="1" x14ac:dyDescent="0.25">
      <c r="A60" s="42">
        <f>A59+1</f>
        <v>31</v>
      </c>
      <c r="B60" s="121"/>
      <c r="C60" s="90"/>
      <c r="D60" s="85"/>
      <c r="E60" s="80"/>
      <c r="F60" s="81"/>
      <c r="G60" s="82"/>
      <c r="H60" s="83" t="str">
        <f ca="1">IF(INDIRECT("E"&amp;ROW())="","",IF(INDIRECT("G"&amp;ROW())="",INDIRECT(IF(INDIRECT("F"&amp;ROW())="M","ListsDMTM!L","ListsDMT!L")&amp;($I$3-YEAR(INDIRECT("E"&amp;ROW())))),HLOOKUP(INDIRECT("G"&amp;ROW()),IF(INDIRECT("F"&amp;ROW())="M",DMTAgesM,DMTAgesF),($I$3-YEAR(INDIRECT("E"&amp;ROW()))),FALSE)))</f>
        <v/>
      </c>
      <c r="I60" s="88"/>
      <c r="J60" s="30"/>
      <c r="K60" s="101"/>
      <c r="L60" s="101"/>
      <c r="M60" s="101"/>
      <c r="N60" s="102"/>
      <c r="O60" s="103"/>
    </row>
    <row r="61" spans="1:15" ht="16.5" thickBot="1" x14ac:dyDescent="0.25">
      <c r="A61" s="42">
        <f>A60+1</f>
        <v>32</v>
      </c>
      <c r="B61" s="142"/>
      <c r="C61" s="90"/>
      <c r="D61" s="85"/>
      <c r="E61" s="80"/>
      <c r="F61" s="81"/>
      <c r="G61" s="82"/>
      <c r="H61" s="83" t="str">
        <f ca="1">IF(INDIRECT("E"&amp;ROW())="","",IF(INDIRECT("G"&amp;ROW())="",INDIRECT(IF(INDIRECT("F"&amp;ROW())="M","ListsDMTM!L","ListsDMT!L")&amp;($I$3-YEAR(INDIRECT("E"&amp;ROW())))),HLOOKUP(INDIRECT("G"&amp;ROW()),IF(INDIRECT("F"&amp;ROW())="M",DMTAgesM,DMTAgesF),($I$3-YEAR(INDIRECT("E"&amp;ROW()))),FALSE)))</f>
        <v/>
      </c>
      <c r="I61" s="88"/>
      <c r="J61" s="30"/>
      <c r="K61" s="101"/>
      <c r="L61" s="101"/>
      <c r="M61" s="101"/>
      <c r="N61" s="102"/>
      <c r="O61" s="103"/>
    </row>
    <row r="62" spans="1:15" ht="16.5" thickBot="1" x14ac:dyDescent="0.25">
      <c r="A62" s="42">
        <f>A61+1</f>
        <v>33</v>
      </c>
      <c r="B62" s="121"/>
      <c r="C62" s="90"/>
      <c r="D62" s="85"/>
      <c r="E62" s="80"/>
      <c r="F62" s="81"/>
      <c r="G62" s="82"/>
      <c r="H62" s="83" t="str">
        <f ca="1">IF(INDIRECT("E"&amp;ROW())="","",IF(INDIRECT("G"&amp;ROW())="",INDIRECT(IF(INDIRECT("F"&amp;ROW())="M","ListsDMTM!L","ListsDMT!L")&amp;($I$3-YEAR(INDIRECT("E"&amp;ROW())))),HLOOKUP(INDIRECT("G"&amp;ROW()),IF(INDIRECT("F"&amp;ROW())="M",DMTAgesM,DMTAgesF),($I$3-YEAR(INDIRECT("E"&amp;ROW()))),FALSE)))</f>
        <v/>
      </c>
      <c r="I62" s="88"/>
      <c r="J62" s="30"/>
      <c r="K62" s="101"/>
      <c r="L62" s="101"/>
      <c r="M62" s="101"/>
      <c r="N62" s="102"/>
      <c r="O62" s="103"/>
    </row>
    <row r="63" spans="1:15" ht="16.5" thickBot="1" x14ac:dyDescent="0.25">
      <c r="A63" s="42">
        <f>A62+1</f>
        <v>34</v>
      </c>
      <c r="B63" s="121"/>
      <c r="C63" s="90"/>
      <c r="D63" s="85"/>
      <c r="E63" s="80"/>
      <c r="F63" s="81"/>
      <c r="G63" s="82"/>
      <c r="H63" s="83" t="str">
        <f ca="1">IF(INDIRECT("E"&amp;ROW())="","",IF(INDIRECT("G"&amp;ROW())="",INDIRECT(IF(INDIRECT("F"&amp;ROW())="M","ListsDMTM!L","ListsDMT!L")&amp;($I$3-YEAR(INDIRECT("E"&amp;ROW())))),HLOOKUP(INDIRECT("G"&amp;ROW()),IF(INDIRECT("F"&amp;ROW())="M",DMTAgesM,DMTAgesF),($I$3-YEAR(INDIRECT("E"&amp;ROW()))),FALSE)))</f>
        <v/>
      </c>
      <c r="I63" s="88"/>
      <c r="J63" s="30"/>
      <c r="K63" s="101"/>
      <c r="L63" s="101"/>
      <c r="M63" s="101"/>
      <c r="N63" s="102"/>
      <c r="O63" s="103"/>
    </row>
    <row r="64" spans="1:15" ht="21" customHeight="1" thickBot="1" x14ac:dyDescent="0.25">
      <c r="A64" s="208" t="s">
        <v>70</v>
      </c>
      <c r="B64" s="209"/>
      <c r="C64" s="210"/>
      <c r="D64" s="211"/>
      <c r="E64" s="122" t="s">
        <v>39</v>
      </c>
      <c r="F64" s="203"/>
      <c r="G64" s="204"/>
      <c r="H64" s="212" t="s">
        <v>23</v>
      </c>
      <c r="I64" s="213"/>
      <c r="J64" s="30"/>
      <c r="K64" s="101"/>
      <c r="L64" s="101"/>
      <c r="M64" s="107"/>
      <c r="N64" s="102"/>
      <c r="O64" s="103"/>
    </row>
    <row r="65" spans="1:15" ht="20.25" customHeight="1" thickBot="1" x14ac:dyDescent="0.25">
      <c r="A65" s="199" t="str">
        <f>IF(H64="All Day","","2nd Official:" )</f>
        <v/>
      </c>
      <c r="B65" s="200"/>
      <c r="C65" s="201"/>
      <c r="D65" s="202"/>
      <c r="E65" s="122" t="str">
        <f>IF(H64="All Day","","Job:" )</f>
        <v/>
      </c>
      <c r="F65" s="203"/>
      <c r="G65" s="204"/>
      <c r="H65" s="205" t="str">
        <f>IF(H64="All Day","",IF(H64="Morning","Afternoon","Morning"))</f>
        <v/>
      </c>
      <c r="I65" s="206"/>
      <c r="J65" s="31"/>
      <c r="K65" s="101"/>
      <c r="L65" s="101"/>
      <c r="M65" s="107"/>
      <c r="N65" s="102"/>
      <c r="O65" s="103"/>
    </row>
    <row r="66" spans="1:15" ht="16.5" thickBot="1" x14ac:dyDescent="0.25">
      <c r="A66" s="42">
        <f>A63+1</f>
        <v>35</v>
      </c>
      <c r="B66" s="121"/>
      <c r="C66" s="90"/>
      <c r="D66" s="85"/>
      <c r="E66" s="80"/>
      <c r="F66" s="81"/>
      <c r="G66" s="82"/>
      <c r="H66" s="83" t="str">
        <f ca="1">IF(INDIRECT("E"&amp;ROW())="","",IF(INDIRECT("G"&amp;ROW())="",INDIRECT(IF(INDIRECT("F"&amp;ROW())="M","ListsDMTM!L","ListsDMT!L")&amp;($I$3-YEAR(INDIRECT("E"&amp;ROW())))),HLOOKUP(INDIRECT("G"&amp;ROW()),IF(INDIRECT("F"&amp;ROW())="M",DMTAgesM,DMTAgesF),($I$3-YEAR(INDIRECT("E"&amp;ROW()))),FALSE)))</f>
        <v/>
      </c>
      <c r="I66" s="88"/>
      <c r="J66" s="30"/>
      <c r="K66" s="101"/>
      <c r="L66" s="101"/>
      <c r="M66" s="101"/>
      <c r="N66" s="102"/>
      <c r="O66" s="103"/>
    </row>
    <row r="67" spans="1:15" ht="16.5" thickBot="1" x14ac:dyDescent="0.25">
      <c r="A67" s="42">
        <f>A66+1</f>
        <v>36</v>
      </c>
      <c r="B67" s="121"/>
      <c r="C67" s="90"/>
      <c r="D67" s="85"/>
      <c r="E67" s="80"/>
      <c r="F67" s="81"/>
      <c r="G67" s="82"/>
      <c r="H67" s="83" t="str">
        <f ca="1">IF(INDIRECT("E"&amp;ROW())="","",IF(INDIRECT("G"&amp;ROW())="",INDIRECT(IF(INDIRECT("F"&amp;ROW())="M","ListsDMTM!L","ListsDMT!L")&amp;($I$3-YEAR(INDIRECT("E"&amp;ROW())))),HLOOKUP(INDIRECT("G"&amp;ROW()),IF(INDIRECT("F"&amp;ROW())="M",DMTAgesM,DMTAgesF),($I$3-YEAR(INDIRECT("E"&amp;ROW()))),FALSE)))</f>
        <v/>
      </c>
      <c r="I67" s="88"/>
      <c r="J67" s="30"/>
      <c r="K67" s="101"/>
      <c r="L67" s="101"/>
      <c r="M67" s="101"/>
      <c r="N67" s="102"/>
      <c r="O67" s="103"/>
    </row>
    <row r="68" spans="1:15" ht="16.5" thickBot="1" x14ac:dyDescent="0.25">
      <c r="A68" s="42">
        <f>A67+1</f>
        <v>37</v>
      </c>
      <c r="B68" s="121"/>
      <c r="C68" s="90"/>
      <c r="D68" s="85"/>
      <c r="E68" s="80"/>
      <c r="F68" s="81"/>
      <c r="G68" s="82"/>
      <c r="H68" s="83" t="str">
        <f ca="1">IF(INDIRECT("E"&amp;ROW())="","",IF(INDIRECT("G"&amp;ROW())="",INDIRECT(IF(INDIRECT("F"&amp;ROW())="M","ListsDMTM!L","ListsDMT!L")&amp;($I$3-YEAR(INDIRECT("E"&amp;ROW())))),HLOOKUP(INDIRECT("G"&amp;ROW()),IF(INDIRECT("F"&amp;ROW())="M",DMTAgesM,DMTAgesF),($I$3-YEAR(INDIRECT("E"&amp;ROW()))),FALSE)))</f>
        <v/>
      </c>
      <c r="I68" s="88"/>
      <c r="J68" s="30"/>
      <c r="K68" s="101"/>
      <c r="L68" s="101"/>
      <c r="M68" s="101"/>
      <c r="N68" s="102"/>
      <c r="O68" s="103"/>
    </row>
    <row r="69" spans="1:15" ht="16.5" thickBot="1" x14ac:dyDescent="0.25">
      <c r="A69" s="42">
        <f>A68+1</f>
        <v>38</v>
      </c>
      <c r="B69" s="121"/>
      <c r="C69" s="90"/>
      <c r="D69" s="85"/>
      <c r="E69" s="80"/>
      <c r="F69" s="81"/>
      <c r="G69" s="82"/>
      <c r="H69" s="83" t="str">
        <f ca="1">IF(INDIRECT("E"&amp;ROW())="","",IF(INDIRECT("G"&amp;ROW())="",INDIRECT(IF(INDIRECT("F"&amp;ROW())="M","ListsDMTM!L","ListsDMT!L")&amp;($I$3-YEAR(INDIRECT("E"&amp;ROW())))),HLOOKUP(INDIRECT("G"&amp;ROW()),IF(INDIRECT("F"&amp;ROW())="M",DMTAgesM,DMTAgesF),($I$3-YEAR(INDIRECT("E"&amp;ROW()))),FALSE)))</f>
        <v/>
      </c>
      <c r="I69" s="88"/>
      <c r="J69" s="30"/>
      <c r="K69" s="101"/>
      <c r="L69" s="101"/>
      <c r="M69" s="101"/>
      <c r="N69" s="102"/>
      <c r="O69" s="103"/>
    </row>
    <row r="70" spans="1:15" ht="16.5" thickBot="1" x14ac:dyDescent="0.25">
      <c r="A70" s="42">
        <f>A69+1</f>
        <v>39</v>
      </c>
      <c r="B70" s="121"/>
      <c r="C70" s="90"/>
      <c r="D70" s="85"/>
      <c r="E70" s="80"/>
      <c r="F70" s="81"/>
      <c r="G70" s="82"/>
      <c r="H70" s="83" t="str">
        <f ca="1">IF(INDIRECT("E"&amp;ROW())="","",IF(INDIRECT("G"&amp;ROW())="",INDIRECT(IF(INDIRECT("F"&amp;ROW())="M","ListsDMTM!L","ListsDMT!L")&amp;($I$3-YEAR(INDIRECT("E"&amp;ROW())))),HLOOKUP(INDIRECT("G"&amp;ROW()),IF(INDIRECT("F"&amp;ROW())="M",DMTAgesM,DMTAgesF),($I$3-YEAR(INDIRECT("E"&amp;ROW()))),FALSE)))</f>
        <v/>
      </c>
      <c r="I70" s="88"/>
      <c r="J70" s="30"/>
      <c r="K70" s="101"/>
      <c r="L70" s="101"/>
      <c r="M70" s="101"/>
      <c r="N70" s="102"/>
      <c r="O70" s="103"/>
    </row>
    <row r="71" spans="1:15" ht="21.75" customHeight="1" thickBot="1" x14ac:dyDescent="0.25">
      <c r="A71" s="208" t="s">
        <v>69</v>
      </c>
      <c r="B71" s="214"/>
      <c r="C71" s="210"/>
      <c r="D71" s="211"/>
      <c r="E71" s="122" t="s">
        <v>40</v>
      </c>
      <c r="F71" s="203"/>
      <c r="G71" s="204"/>
      <c r="H71" s="215" t="s">
        <v>23</v>
      </c>
      <c r="I71" s="216"/>
      <c r="J71" s="30"/>
      <c r="K71" s="101"/>
      <c r="L71" s="104"/>
      <c r="M71" s="104"/>
      <c r="N71" s="105"/>
      <c r="O71" s="106"/>
    </row>
    <row r="72" spans="1:15" ht="23.25" customHeight="1" thickBot="1" x14ac:dyDescent="0.25">
      <c r="A72" s="199" t="str">
        <f>IF(H71="All Day","","2nd Judge:" )</f>
        <v/>
      </c>
      <c r="B72" s="207"/>
      <c r="C72" s="201"/>
      <c r="D72" s="202"/>
      <c r="E72" s="122" t="str">
        <f>IF(H71="All Day","","Level:" )</f>
        <v/>
      </c>
      <c r="F72" s="203"/>
      <c r="G72" s="204"/>
      <c r="H72" s="205" t="str">
        <f>IF(H71="All Day","",IF(H71="Morning","Afternoon","Morning"))</f>
        <v/>
      </c>
      <c r="I72" s="206"/>
      <c r="J72" s="31"/>
      <c r="K72" s="101"/>
      <c r="L72" s="104"/>
      <c r="M72" s="104"/>
      <c r="N72" s="105"/>
      <c r="O72" s="106"/>
    </row>
    <row r="73" spans="1:15" ht="16.5" thickBot="1" x14ac:dyDescent="0.25">
      <c r="A73" s="42">
        <f>A70+1</f>
        <v>40</v>
      </c>
      <c r="B73" s="142"/>
      <c r="C73" s="90"/>
      <c r="D73" s="85"/>
      <c r="E73" s="80"/>
      <c r="F73" s="81"/>
      <c r="G73" s="82"/>
      <c r="H73" s="83" t="str">
        <f ca="1">IF(INDIRECT("E"&amp;ROW())="","",IF(INDIRECT("G"&amp;ROW())="",INDIRECT(IF(INDIRECT("F"&amp;ROW())="M","ListsDMTM!L","ListsDMT!L")&amp;($I$3-YEAR(INDIRECT("E"&amp;ROW())))),HLOOKUP(INDIRECT("G"&amp;ROW()),IF(INDIRECT("F"&amp;ROW())="M",DMTAgesM,DMTAgesF),($I$3-YEAR(INDIRECT("E"&amp;ROW()))),FALSE)))</f>
        <v/>
      </c>
      <c r="I73" s="88"/>
      <c r="J73" s="30"/>
      <c r="K73" s="101"/>
      <c r="L73" s="101"/>
      <c r="M73" s="101"/>
      <c r="N73" s="102"/>
      <c r="O73" s="103"/>
    </row>
    <row r="74" spans="1:15" ht="16.5" thickBot="1" x14ac:dyDescent="0.25">
      <c r="A74" s="42">
        <f>A73+1</f>
        <v>41</v>
      </c>
      <c r="B74" s="121"/>
      <c r="C74" s="90"/>
      <c r="D74" s="85"/>
      <c r="E74" s="80"/>
      <c r="F74" s="81"/>
      <c r="G74" s="82"/>
      <c r="H74" s="83" t="str">
        <f ca="1">IF(INDIRECT("E"&amp;ROW())="","",IF(INDIRECT("G"&amp;ROW())="",INDIRECT(IF(INDIRECT("F"&amp;ROW())="M","ListsDMTM!L","ListsDMT!L")&amp;($I$3-YEAR(INDIRECT("E"&amp;ROW())))),HLOOKUP(INDIRECT("G"&amp;ROW()),IF(INDIRECT("F"&amp;ROW())="M",DMTAgesM,DMTAgesF),($I$3-YEAR(INDIRECT("E"&amp;ROW()))),FALSE)))</f>
        <v/>
      </c>
      <c r="I74" s="88"/>
      <c r="J74" s="30"/>
      <c r="K74" s="101"/>
      <c r="L74" s="101"/>
      <c r="M74" s="101"/>
      <c r="N74" s="102"/>
      <c r="O74" s="103"/>
    </row>
    <row r="75" spans="1:15" ht="16.5" thickBot="1" x14ac:dyDescent="0.25">
      <c r="A75" s="42">
        <f t="shared" ref="A75:A82" si="0">A74+1</f>
        <v>42</v>
      </c>
      <c r="B75" s="121"/>
      <c r="C75" s="90"/>
      <c r="D75" s="85"/>
      <c r="E75" s="80"/>
      <c r="F75" s="81"/>
      <c r="G75" s="82"/>
      <c r="H75" s="83" t="str">
        <f ca="1">IF(INDIRECT("E"&amp;ROW())="","",IF(INDIRECT("G"&amp;ROW())="",INDIRECT(IF(INDIRECT("F"&amp;ROW())="M","ListsDMTM!L","ListsDMT!L")&amp;($I$3-YEAR(INDIRECT("E"&amp;ROW())))),HLOOKUP(INDIRECT("G"&amp;ROW()),IF(INDIRECT("F"&amp;ROW())="M",DMTAgesM,DMTAgesF),($I$3-YEAR(INDIRECT("E"&amp;ROW()))),FALSE)))</f>
        <v/>
      </c>
      <c r="I75" s="88"/>
      <c r="J75" s="30"/>
      <c r="K75" s="101"/>
      <c r="L75" s="101"/>
      <c r="M75" s="101"/>
      <c r="N75" s="102"/>
      <c r="O75" s="103"/>
    </row>
    <row r="76" spans="1:15" ht="16.5" thickBot="1" x14ac:dyDescent="0.25">
      <c r="A76" s="42">
        <f t="shared" si="0"/>
        <v>43</v>
      </c>
      <c r="B76" s="121"/>
      <c r="C76" s="90"/>
      <c r="D76" s="85"/>
      <c r="E76" s="80"/>
      <c r="F76" s="81"/>
      <c r="G76" s="82"/>
      <c r="H76" s="83" t="str">
        <f ca="1">IF(INDIRECT("E"&amp;ROW())="","",IF(INDIRECT("G"&amp;ROW())="",INDIRECT(IF(INDIRECT("F"&amp;ROW())="M","ListsDMTM!L","ListsDMT!L")&amp;($I$3-YEAR(INDIRECT("E"&amp;ROW())))),HLOOKUP(INDIRECT("G"&amp;ROW()),IF(INDIRECT("F"&amp;ROW())="M",DMTAgesM,DMTAgesF),($I$3-YEAR(INDIRECT("E"&amp;ROW()))),FALSE)))</f>
        <v/>
      </c>
      <c r="I76" s="88"/>
      <c r="J76" s="30"/>
      <c r="K76" s="101"/>
      <c r="L76" s="101"/>
      <c r="M76" s="101"/>
      <c r="N76" s="102"/>
      <c r="O76" s="103"/>
    </row>
    <row r="77" spans="1:15" ht="16.5" thickBot="1" x14ac:dyDescent="0.25">
      <c r="A77" s="42">
        <f t="shared" si="0"/>
        <v>44</v>
      </c>
      <c r="B77" s="121"/>
      <c r="C77" s="90"/>
      <c r="D77" s="85"/>
      <c r="E77" s="80"/>
      <c r="F77" s="81"/>
      <c r="G77" s="82"/>
      <c r="H77" s="83" t="str">
        <f ca="1">IF(INDIRECT("E"&amp;ROW())="","",IF(INDIRECT("G"&amp;ROW())="",INDIRECT(IF(INDIRECT("F"&amp;ROW())="M","ListsDMTM!L","ListsDMT!L")&amp;($I$3-YEAR(INDIRECT("E"&amp;ROW())))),HLOOKUP(INDIRECT("G"&amp;ROW()),IF(INDIRECT("F"&amp;ROW())="M",DMTAgesM,DMTAgesF),($I$3-YEAR(INDIRECT("E"&amp;ROW()))),FALSE)))</f>
        <v/>
      </c>
      <c r="I77" s="88"/>
      <c r="J77" s="30"/>
      <c r="K77" s="101"/>
      <c r="L77" s="101"/>
      <c r="M77" s="101"/>
      <c r="N77" s="102"/>
      <c r="O77" s="103"/>
    </row>
    <row r="78" spans="1:15" ht="21" customHeight="1" thickBot="1" x14ac:dyDescent="0.25">
      <c r="A78" s="208" t="s">
        <v>70</v>
      </c>
      <c r="B78" s="209"/>
      <c r="C78" s="210"/>
      <c r="D78" s="211"/>
      <c r="E78" s="122" t="s">
        <v>39</v>
      </c>
      <c r="F78" s="203"/>
      <c r="G78" s="204"/>
      <c r="H78" s="212" t="s">
        <v>23</v>
      </c>
      <c r="I78" s="213"/>
      <c r="J78" s="30"/>
      <c r="K78" s="101"/>
      <c r="L78" s="101"/>
      <c r="M78" s="107"/>
      <c r="N78" s="102"/>
      <c r="O78" s="103"/>
    </row>
    <row r="79" spans="1:15" ht="20.25" customHeight="1" thickBot="1" x14ac:dyDescent="0.25">
      <c r="A79" s="199" t="str">
        <f>IF(H78="All Day","","2nd Official:" )</f>
        <v/>
      </c>
      <c r="B79" s="200"/>
      <c r="C79" s="201"/>
      <c r="D79" s="202"/>
      <c r="E79" s="122" t="str">
        <f>IF(H78="All Day","","Job:" )</f>
        <v/>
      </c>
      <c r="F79" s="203"/>
      <c r="G79" s="204"/>
      <c r="H79" s="205" t="str">
        <f>IF(H78="All Day","",IF(H78="Morning","Afternoon","Morning"))</f>
        <v/>
      </c>
      <c r="I79" s="206"/>
      <c r="J79" s="31"/>
      <c r="K79" s="101"/>
      <c r="L79" s="101"/>
      <c r="M79" s="107"/>
      <c r="N79" s="102"/>
      <c r="O79" s="103"/>
    </row>
    <row r="80" spans="1:15" ht="16.5" thickBot="1" x14ac:dyDescent="0.25">
      <c r="A80" s="42">
        <f>A77+1</f>
        <v>45</v>
      </c>
      <c r="B80" s="121"/>
      <c r="C80" s="90"/>
      <c r="D80" s="85"/>
      <c r="E80" s="80"/>
      <c r="F80" s="81"/>
      <c r="G80" s="82"/>
      <c r="H80" s="83" t="str">
        <f ca="1">IF(INDIRECT("E"&amp;ROW())="","",IF(INDIRECT("G"&amp;ROW())="",INDIRECT(IF(INDIRECT("F"&amp;ROW())="M","ListsDMTM!L","ListsDMT!L")&amp;($I$3-YEAR(INDIRECT("E"&amp;ROW())))),HLOOKUP(INDIRECT("G"&amp;ROW()),IF(INDIRECT("F"&amp;ROW())="M",DMTAgesM,DMTAgesF),($I$3-YEAR(INDIRECT("E"&amp;ROW()))),FALSE)))</f>
        <v/>
      </c>
      <c r="I80" s="88"/>
      <c r="J80" s="30"/>
      <c r="K80" s="101"/>
      <c r="L80" s="101"/>
      <c r="M80" s="101"/>
      <c r="N80" s="102"/>
      <c r="O80" s="103"/>
    </row>
    <row r="81" spans="1:15" ht="16.5" thickBot="1" x14ac:dyDescent="0.25">
      <c r="A81" s="42">
        <f t="shared" si="0"/>
        <v>46</v>
      </c>
      <c r="B81" s="121"/>
      <c r="C81" s="90"/>
      <c r="D81" s="85"/>
      <c r="E81" s="80"/>
      <c r="F81" s="81"/>
      <c r="G81" s="82"/>
      <c r="H81" s="83" t="str">
        <f ca="1">IF(INDIRECT("E"&amp;ROW())="","",IF(INDIRECT("G"&amp;ROW())="",INDIRECT(IF(INDIRECT("F"&amp;ROW())="M","ListsDMTM!L","ListsDMT!L")&amp;($I$3-YEAR(INDIRECT("E"&amp;ROW())))),HLOOKUP(INDIRECT("G"&amp;ROW()),IF(INDIRECT("F"&amp;ROW())="M",DMTAgesM,DMTAgesF),($I$3-YEAR(INDIRECT("E"&amp;ROW()))),FALSE)))</f>
        <v/>
      </c>
      <c r="I81" s="88"/>
      <c r="J81" s="30"/>
      <c r="K81" s="101"/>
      <c r="L81" s="101"/>
      <c r="M81" s="101"/>
      <c r="N81" s="102"/>
      <c r="O81" s="103"/>
    </row>
    <row r="82" spans="1:15" ht="16.5" thickBot="1" x14ac:dyDescent="0.25">
      <c r="A82" s="42">
        <f t="shared" si="0"/>
        <v>47</v>
      </c>
      <c r="B82" s="121"/>
      <c r="C82" s="90"/>
      <c r="D82" s="85"/>
      <c r="E82" s="80"/>
      <c r="F82" s="81"/>
      <c r="G82" s="82"/>
      <c r="H82" s="83" t="str">
        <f ca="1">IF(INDIRECT("E"&amp;ROW())="","",IF(INDIRECT("G"&amp;ROW())="",INDIRECT(IF(INDIRECT("F"&amp;ROW())="M","ListsDMTM!L","ListsDMT!L")&amp;($I$3-YEAR(INDIRECT("E"&amp;ROW())))),HLOOKUP(INDIRECT("G"&amp;ROW()),IF(INDIRECT("F"&amp;ROW())="M",DMTAgesM,DMTAgesF),($I$3-YEAR(INDIRECT("E"&amp;ROW()))),FALSE)))</f>
        <v/>
      </c>
      <c r="I82" s="88"/>
      <c r="J82" s="30"/>
      <c r="K82" s="101"/>
      <c r="L82" s="101"/>
      <c r="M82" s="101"/>
      <c r="N82" s="102"/>
      <c r="O82" s="103"/>
    </row>
    <row r="83" spans="1:15" ht="16.5" thickBot="1" x14ac:dyDescent="0.25">
      <c r="A83" s="42">
        <f>A82+1</f>
        <v>48</v>
      </c>
      <c r="B83" s="121"/>
      <c r="C83" s="90"/>
      <c r="D83" s="85"/>
      <c r="E83" s="80"/>
      <c r="F83" s="81"/>
      <c r="G83" s="82"/>
      <c r="H83" s="83" t="str">
        <f ca="1">IF(INDIRECT("E"&amp;ROW())="","",IF(INDIRECT("G"&amp;ROW())="",INDIRECT(IF(INDIRECT("F"&amp;ROW())="M","ListsDMTM!L","ListsDMT!L")&amp;($I$3-YEAR(INDIRECT("E"&amp;ROW())))),HLOOKUP(INDIRECT("G"&amp;ROW()),IF(INDIRECT("F"&amp;ROW())="M",DMTAgesM,DMTAgesF),($I$3-YEAR(INDIRECT("E"&amp;ROW()))),FALSE)))</f>
        <v/>
      </c>
      <c r="I83" s="88"/>
      <c r="J83" s="30"/>
      <c r="K83" s="101"/>
      <c r="L83" s="101"/>
      <c r="M83" s="101"/>
      <c r="N83" s="102"/>
      <c r="O83" s="103"/>
    </row>
    <row r="84" spans="1:15" ht="16.5" thickBot="1" x14ac:dyDescent="0.25">
      <c r="A84" s="42">
        <f>A83+1</f>
        <v>49</v>
      </c>
      <c r="B84" s="121"/>
      <c r="C84" s="90"/>
      <c r="D84" s="85"/>
      <c r="E84" s="80"/>
      <c r="F84" s="81"/>
      <c r="G84" s="82"/>
      <c r="H84" s="83" t="str">
        <f ca="1">IF(INDIRECT("E"&amp;ROW())="","",IF(INDIRECT("G"&amp;ROW())="",INDIRECT(IF(INDIRECT("F"&amp;ROW())="M","ListsDMTM!L","ListsDMT!L")&amp;($I$3-YEAR(INDIRECT("E"&amp;ROW())))),HLOOKUP(INDIRECT("G"&amp;ROW()),IF(INDIRECT("F"&amp;ROW())="M",DMTAgesM,DMTAgesF),($I$3-YEAR(INDIRECT("E"&amp;ROW()))),FALSE)))</f>
        <v/>
      </c>
      <c r="I84" s="88"/>
      <c r="J84" s="30"/>
      <c r="K84" s="101"/>
      <c r="L84" s="101"/>
      <c r="M84" s="101"/>
      <c r="N84" s="102"/>
      <c r="O84" s="103"/>
    </row>
    <row r="85" spans="1:15" ht="21.75" customHeight="1" thickBot="1" x14ac:dyDescent="0.25">
      <c r="A85" s="208" t="s">
        <v>69</v>
      </c>
      <c r="B85" s="214"/>
      <c r="C85" s="210"/>
      <c r="D85" s="211"/>
      <c r="E85" s="122" t="s">
        <v>40</v>
      </c>
      <c r="F85" s="203"/>
      <c r="G85" s="204"/>
      <c r="H85" s="215" t="s">
        <v>23</v>
      </c>
      <c r="I85" s="216"/>
      <c r="J85" s="30"/>
      <c r="K85" s="101"/>
      <c r="L85" s="104"/>
      <c r="M85" s="104"/>
      <c r="N85" s="105"/>
      <c r="O85" s="106"/>
    </row>
    <row r="86" spans="1:15" ht="23.25" customHeight="1" thickBot="1" x14ac:dyDescent="0.25">
      <c r="A86" s="199" t="str">
        <f>IF(H85="All Day","","2nd Judge:" )</f>
        <v/>
      </c>
      <c r="B86" s="207"/>
      <c r="C86" s="201"/>
      <c r="D86" s="202"/>
      <c r="E86" s="122" t="str">
        <f>IF(H85="All Day","","Level:" )</f>
        <v/>
      </c>
      <c r="F86" s="203"/>
      <c r="G86" s="204"/>
      <c r="H86" s="205" t="str">
        <f>IF(H85="All Day","",IF(H85="Morning","Afternoon","Morning"))</f>
        <v/>
      </c>
      <c r="I86" s="206"/>
      <c r="J86" s="31"/>
      <c r="K86" s="101"/>
      <c r="L86" s="104"/>
      <c r="M86" s="104"/>
      <c r="N86" s="105"/>
      <c r="O86" s="106"/>
    </row>
    <row r="87" spans="1:15" ht="16.5" thickBot="1" x14ac:dyDescent="0.25">
      <c r="A87" s="42">
        <f>A84+1</f>
        <v>50</v>
      </c>
      <c r="B87" s="142"/>
      <c r="C87" s="90"/>
      <c r="D87" s="85"/>
      <c r="E87" s="80"/>
      <c r="F87" s="81"/>
      <c r="G87" s="82"/>
      <c r="H87" s="83" t="str">
        <f ca="1">IF(INDIRECT("E"&amp;ROW())="","",IF(INDIRECT("G"&amp;ROW())="",INDIRECT(IF(INDIRECT("F"&amp;ROW())="M","ListsDMTM!L","ListsDMT!L")&amp;($I$3-YEAR(INDIRECT("E"&amp;ROW())))),HLOOKUP(INDIRECT("G"&amp;ROW()),IF(INDIRECT("F"&amp;ROW())="M",DMTAgesM,DMTAgesF),($I$3-YEAR(INDIRECT("E"&amp;ROW()))),FALSE)))</f>
        <v/>
      </c>
      <c r="I87" s="88"/>
      <c r="J87" s="30"/>
      <c r="K87" s="101"/>
      <c r="L87" s="101"/>
      <c r="M87" s="101"/>
      <c r="N87" s="102"/>
      <c r="O87" s="103"/>
    </row>
    <row r="88" spans="1:15" ht="16.5" thickBot="1" x14ac:dyDescent="0.25">
      <c r="A88" s="42">
        <f>A87+1</f>
        <v>51</v>
      </c>
      <c r="B88" s="121"/>
      <c r="C88" s="90"/>
      <c r="D88" s="85"/>
      <c r="E88" s="80"/>
      <c r="F88" s="81"/>
      <c r="G88" s="82"/>
      <c r="H88" s="83" t="str">
        <f ca="1">IF(INDIRECT("E"&amp;ROW())="","",IF(INDIRECT("G"&amp;ROW())="",INDIRECT(IF(INDIRECT("F"&amp;ROW())="M","ListsDMTM!L","ListsDMT!L")&amp;($I$3-YEAR(INDIRECT("E"&amp;ROW())))),HLOOKUP(INDIRECT("G"&amp;ROW()),IF(INDIRECT("F"&amp;ROW())="M",DMTAgesM,DMTAgesF),($I$3-YEAR(INDIRECT("E"&amp;ROW()))),FALSE)))</f>
        <v/>
      </c>
      <c r="I88" s="88"/>
      <c r="J88" s="30"/>
      <c r="K88" s="101"/>
      <c r="L88" s="101"/>
      <c r="M88" s="101"/>
      <c r="N88" s="102"/>
      <c r="O88" s="103"/>
    </row>
    <row r="89" spans="1:15" ht="16.5" thickBot="1" x14ac:dyDescent="0.25">
      <c r="A89" s="42">
        <f t="shared" ref="A89:A99" si="1">A88+1</f>
        <v>52</v>
      </c>
      <c r="B89" s="121"/>
      <c r="C89" s="90"/>
      <c r="D89" s="85"/>
      <c r="E89" s="80"/>
      <c r="F89" s="81"/>
      <c r="G89" s="82"/>
      <c r="H89" s="83" t="str">
        <f ca="1">IF(INDIRECT("E"&amp;ROW())="","",IF(INDIRECT("G"&amp;ROW())="",INDIRECT(IF(INDIRECT("F"&amp;ROW())="M","ListsDMTM!L","ListsDMT!L")&amp;($I$3-YEAR(INDIRECT("E"&amp;ROW())))),HLOOKUP(INDIRECT("G"&amp;ROW()),IF(INDIRECT("F"&amp;ROW())="M",DMTAgesM,DMTAgesF),($I$3-YEAR(INDIRECT("E"&amp;ROW()))),FALSE)))</f>
        <v/>
      </c>
      <c r="I89" s="88"/>
      <c r="J89" s="30"/>
      <c r="K89" s="101"/>
      <c r="L89" s="101"/>
      <c r="M89" s="101"/>
      <c r="N89" s="102"/>
      <c r="O89" s="103"/>
    </row>
    <row r="90" spans="1:15" ht="16.5" thickBot="1" x14ac:dyDescent="0.25">
      <c r="A90" s="42">
        <f t="shared" si="1"/>
        <v>53</v>
      </c>
      <c r="B90" s="121"/>
      <c r="C90" s="90"/>
      <c r="D90" s="85"/>
      <c r="E90" s="80"/>
      <c r="F90" s="81"/>
      <c r="G90" s="82"/>
      <c r="H90" s="83" t="str">
        <f ca="1">IF(INDIRECT("E"&amp;ROW())="","",IF(INDIRECT("G"&amp;ROW())="",INDIRECT(IF(INDIRECT("F"&amp;ROW())="M","ListsDMTM!L","ListsDMT!L")&amp;($I$3-YEAR(INDIRECT("E"&amp;ROW())))),HLOOKUP(INDIRECT("G"&amp;ROW()),IF(INDIRECT("F"&amp;ROW())="M",DMTAgesM,DMTAgesF),($I$3-YEAR(INDIRECT("E"&amp;ROW()))),FALSE)))</f>
        <v/>
      </c>
      <c r="I90" s="88"/>
      <c r="J90" s="30"/>
      <c r="K90" s="101"/>
      <c r="L90" s="101"/>
      <c r="M90" s="101"/>
      <c r="N90" s="102"/>
      <c r="O90" s="103"/>
    </row>
    <row r="91" spans="1:15" ht="16.5" thickBot="1" x14ac:dyDescent="0.25">
      <c r="A91" s="42">
        <f t="shared" si="1"/>
        <v>54</v>
      </c>
      <c r="B91" s="121"/>
      <c r="C91" s="90"/>
      <c r="D91" s="85"/>
      <c r="E91" s="80"/>
      <c r="F91" s="81"/>
      <c r="G91" s="82"/>
      <c r="H91" s="83" t="str">
        <f ca="1">IF(INDIRECT("E"&amp;ROW())="","",IF(INDIRECT("G"&amp;ROW())="",INDIRECT(IF(INDIRECT("F"&amp;ROW())="M","ListsDMTM!L","ListsDMT!L")&amp;($I$3-YEAR(INDIRECT("E"&amp;ROW())))),HLOOKUP(INDIRECT("G"&amp;ROW()),IF(INDIRECT("F"&amp;ROW())="M",DMTAgesM,DMTAgesF),($I$3-YEAR(INDIRECT("E"&amp;ROW()))),FALSE)))</f>
        <v/>
      </c>
      <c r="I91" s="88"/>
      <c r="J91" s="30"/>
      <c r="K91" s="101"/>
      <c r="L91" s="101"/>
      <c r="M91" s="101"/>
      <c r="N91" s="102"/>
      <c r="O91" s="103"/>
    </row>
    <row r="92" spans="1:15" ht="21" customHeight="1" thickBot="1" x14ac:dyDescent="0.25">
      <c r="A92" s="208" t="s">
        <v>70</v>
      </c>
      <c r="B92" s="209"/>
      <c r="C92" s="210"/>
      <c r="D92" s="211"/>
      <c r="E92" s="122" t="s">
        <v>39</v>
      </c>
      <c r="F92" s="203"/>
      <c r="G92" s="204"/>
      <c r="H92" s="212" t="s">
        <v>23</v>
      </c>
      <c r="I92" s="213"/>
      <c r="J92" s="30"/>
      <c r="K92" s="101"/>
      <c r="L92" s="101"/>
      <c r="M92" s="107"/>
      <c r="N92" s="102"/>
      <c r="O92" s="103"/>
    </row>
    <row r="93" spans="1:15" ht="20.25" customHeight="1" thickBot="1" x14ac:dyDescent="0.25">
      <c r="A93" s="199" t="str">
        <f>IF(H92="All Day","","2nd Official:" )</f>
        <v/>
      </c>
      <c r="B93" s="200"/>
      <c r="C93" s="201"/>
      <c r="D93" s="202"/>
      <c r="E93" s="122" t="str">
        <f>IF(H92="All Day","","Job:" )</f>
        <v/>
      </c>
      <c r="F93" s="203"/>
      <c r="G93" s="204"/>
      <c r="H93" s="205" t="str">
        <f>IF(H92="All Day","",IF(H92="Morning","Afternoon","Morning"))</f>
        <v/>
      </c>
      <c r="I93" s="206"/>
      <c r="J93" s="31"/>
      <c r="K93" s="101"/>
      <c r="L93" s="101"/>
      <c r="M93" s="107"/>
      <c r="N93" s="102"/>
      <c r="O93" s="103"/>
    </row>
    <row r="94" spans="1:15" ht="16.5" thickBot="1" x14ac:dyDescent="0.25">
      <c r="A94" s="42">
        <f>A91+1</f>
        <v>55</v>
      </c>
      <c r="B94" s="121"/>
      <c r="C94" s="90"/>
      <c r="D94" s="85"/>
      <c r="E94" s="80"/>
      <c r="F94" s="81"/>
      <c r="G94" s="82"/>
      <c r="H94" s="83" t="str">
        <f t="shared" ref="H94:H129" ca="1" si="2">IF(INDIRECT("E"&amp;ROW())="","",IF(INDIRECT("G"&amp;ROW())="",INDIRECT(IF(INDIRECT("F"&amp;ROW())="M","ListsDMTM!L","ListsDMT!L")&amp;($I$3-YEAR(INDIRECT("E"&amp;ROW())))),HLOOKUP(INDIRECT("G"&amp;ROW()),IF(INDIRECT("F"&amp;ROW())="M",DMTAgesM,DMTAgesF),($I$3-YEAR(INDIRECT("E"&amp;ROW()))),FALSE)))</f>
        <v/>
      </c>
      <c r="I94" s="88"/>
      <c r="J94" s="30"/>
      <c r="K94" s="101"/>
      <c r="L94" s="101"/>
      <c r="M94" s="101"/>
      <c r="N94" s="102"/>
      <c r="O94" s="103"/>
    </row>
    <row r="95" spans="1:15" ht="16.5" thickBot="1" x14ac:dyDescent="0.25">
      <c r="A95" s="42">
        <f t="shared" si="1"/>
        <v>56</v>
      </c>
      <c r="B95" s="121"/>
      <c r="C95" s="90"/>
      <c r="D95" s="85"/>
      <c r="E95" s="80"/>
      <c r="F95" s="81"/>
      <c r="G95" s="82"/>
      <c r="H95" s="83" t="str">
        <f t="shared" ca="1" si="2"/>
        <v/>
      </c>
      <c r="I95" s="88"/>
      <c r="J95" s="30"/>
      <c r="K95" s="101"/>
      <c r="L95" s="101"/>
      <c r="M95" s="101"/>
      <c r="N95" s="102"/>
      <c r="O95" s="103"/>
    </row>
    <row r="96" spans="1:15" ht="16.5" thickBot="1" x14ac:dyDescent="0.25">
      <c r="A96" s="42">
        <f t="shared" si="1"/>
        <v>57</v>
      </c>
      <c r="B96" s="121"/>
      <c r="C96" s="90"/>
      <c r="D96" s="85"/>
      <c r="E96" s="80"/>
      <c r="F96" s="81"/>
      <c r="G96" s="82"/>
      <c r="H96" s="83" t="str">
        <f t="shared" ca="1" si="2"/>
        <v/>
      </c>
      <c r="I96" s="88"/>
      <c r="J96" s="30"/>
      <c r="K96" s="101"/>
      <c r="L96" s="101"/>
      <c r="M96" s="101"/>
      <c r="N96" s="102"/>
      <c r="O96" s="103"/>
    </row>
    <row r="97" spans="1:15" ht="16.5" thickBot="1" x14ac:dyDescent="0.25">
      <c r="A97" s="42">
        <f t="shared" si="1"/>
        <v>58</v>
      </c>
      <c r="B97" s="121"/>
      <c r="C97" s="90"/>
      <c r="D97" s="85"/>
      <c r="E97" s="80"/>
      <c r="F97" s="81"/>
      <c r="G97" s="82"/>
      <c r="H97" s="83" t="str">
        <f t="shared" ca="1" si="2"/>
        <v/>
      </c>
      <c r="I97" s="88"/>
      <c r="J97" s="30"/>
      <c r="K97" s="101"/>
      <c r="L97" s="101"/>
      <c r="M97" s="101"/>
      <c r="N97" s="102"/>
      <c r="O97" s="103"/>
    </row>
    <row r="98" spans="1:15" ht="16.5" thickBot="1" x14ac:dyDescent="0.25">
      <c r="A98" s="42">
        <f t="shared" si="1"/>
        <v>59</v>
      </c>
      <c r="B98" s="121"/>
      <c r="C98" s="90"/>
      <c r="D98" s="85"/>
      <c r="E98" s="80"/>
      <c r="F98" s="81"/>
      <c r="G98" s="82"/>
      <c r="H98" s="83" t="str">
        <f t="shared" ca="1" si="2"/>
        <v/>
      </c>
      <c r="I98" s="88"/>
      <c r="J98" s="30"/>
      <c r="K98" s="101"/>
      <c r="L98" s="101"/>
      <c r="M98" s="101"/>
      <c r="N98" s="102"/>
      <c r="O98" s="103"/>
    </row>
    <row r="99" spans="1:15" ht="16.5" thickBot="1" x14ac:dyDescent="0.25">
      <c r="A99" s="42">
        <f t="shared" si="1"/>
        <v>60</v>
      </c>
      <c r="B99" s="121"/>
      <c r="C99" s="90"/>
      <c r="D99" s="85"/>
      <c r="E99" s="80"/>
      <c r="F99" s="81"/>
      <c r="G99" s="82"/>
      <c r="H99" s="83" t="str">
        <f t="shared" ca="1" si="2"/>
        <v/>
      </c>
      <c r="I99" s="88"/>
      <c r="J99" s="30"/>
      <c r="K99" s="101"/>
      <c r="L99" s="101"/>
      <c r="M99" s="101"/>
      <c r="N99" s="102"/>
      <c r="O99" s="103"/>
    </row>
    <row r="100" spans="1:15" ht="16.5" thickBot="1" x14ac:dyDescent="0.25">
      <c r="A100" s="42">
        <f t="shared" ref="A100:A123" si="3">A99+1</f>
        <v>61</v>
      </c>
      <c r="B100" s="121"/>
      <c r="C100" s="90"/>
      <c r="D100" s="85"/>
      <c r="E100" s="80"/>
      <c r="F100" s="81"/>
      <c r="G100" s="82"/>
      <c r="H100" s="83" t="str">
        <f t="shared" ca="1" si="2"/>
        <v/>
      </c>
      <c r="I100" s="88"/>
      <c r="J100" s="30"/>
      <c r="K100" s="101"/>
      <c r="L100" s="101"/>
      <c r="M100" s="101"/>
      <c r="N100" s="102"/>
      <c r="O100" s="103"/>
    </row>
    <row r="101" spans="1:15" ht="16.5" thickBot="1" x14ac:dyDescent="0.25">
      <c r="A101" s="42">
        <f t="shared" si="3"/>
        <v>62</v>
      </c>
      <c r="B101" s="121"/>
      <c r="C101" s="90"/>
      <c r="D101" s="85"/>
      <c r="E101" s="80"/>
      <c r="F101" s="81"/>
      <c r="G101" s="82"/>
      <c r="H101" s="83" t="str">
        <f t="shared" ca="1" si="2"/>
        <v/>
      </c>
      <c r="I101" s="88"/>
      <c r="J101" s="30"/>
      <c r="K101" s="101"/>
      <c r="L101" s="101"/>
      <c r="M101" s="101"/>
      <c r="N101" s="102"/>
      <c r="O101" s="103"/>
    </row>
    <row r="102" spans="1:15" ht="16.5" thickBot="1" x14ac:dyDescent="0.25">
      <c r="A102" s="42">
        <f t="shared" si="3"/>
        <v>63</v>
      </c>
      <c r="B102" s="121"/>
      <c r="C102" s="90"/>
      <c r="D102" s="85"/>
      <c r="E102" s="80"/>
      <c r="F102" s="81"/>
      <c r="G102" s="82"/>
      <c r="H102" s="83" t="str">
        <f t="shared" ca="1" si="2"/>
        <v/>
      </c>
      <c r="I102" s="88"/>
      <c r="J102" s="30"/>
      <c r="K102" s="101"/>
      <c r="L102" s="101"/>
      <c r="M102" s="101"/>
      <c r="N102" s="102"/>
      <c r="O102" s="103"/>
    </row>
    <row r="103" spans="1:15" ht="16.5" thickBot="1" x14ac:dyDescent="0.25">
      <c r="A103" s="42">
        <f t="shared" si="3"/>
        <v>64</v>
      </c>
      <c r="B103" s="121"/>
      <c r="C103" s="90"/>
      <c r="D103" s="85"/>
      <c r="E103" s="80"/>
      <c r="F103" s="81"/>
      <c r="G103" s="82"/>
      <c r="H103" s="83" t="str">
        <f t="shared" ca="1" si="2"/>
        <v/>
      </c>
      <c r="I103" s="88"/>
      <c r="J103" s="30"/>
      <c r="K103" s="101"/>
      <c r="L103" s="101"/>
      <c r="M103" s="101"/>
      <c r="N103" s="102"/>
      <c r="O103" s="103"/>
    </row>
    <row r="104" spans="1:15" ht="16.5" thickBot="1" x14ac:dyDescent="0.25">
      <c r="A104" s="42">
        <f t="shared" si="3"/>
        <v>65</v>
      </c>
      <c r="B104" s="121"/>
      <c r="C104" s="90"/>
      <c r="D104" s="85"/>
      <c r="E104" s="80"/>
      <c r="F104" s="81"/>
      <c r="G104" s="82"/>
      <c r="H104" s="83" t="str">
        <f t="shared" ca="1" si="2"/>
        <v/>
      </c>
      <c r="I104" s="88"/>
      <c r="J104" s="30"/>
      <c r="K104" s="101"/>
      <c r="L104" s="101"/>
      <c r="M104" s="101"/>
      <c r="N104" s="102"/>
      <c r="O104" s="103"/>
    </row>
    <row r="105" spans="1:15" ht="16.5" thickBot="1" x14ac:dyDescent="0.25">
      <c r="A105" s="42">
        <f t="shared" si="3"/>
        <v>66</v>
      </c>
      <c r="B105" s="121"/>
      <c r="C105" s="90"/>
      <c r="D105" s="85"/>
      <c r="E105" s="80"/>
      <c r="F105" s="81"/>
      <c r="G105" s="82"/>
      <c r="H105" s="83" t="str">
        <f t="shared" ca="1" si="2"/>
        <v/>
      </c>
      <c r="I105" s="88"/>
      <c r="J105" s="30"/>
      <c r="K105" s="101"/>
      <c r="L105" s="101"/>
      <c r="M105" s="101"/>
      <c r="N105" s="102"/>
      <c r="O105" s="103"/>
    </row>
    <row r="106" spans="1:15" ht="16.5" thickBot="1" x14ac:dyDescent="0.25">
      <c r="A106" s="42">
        <f t="shared" si="3"/>
        <v>67</v>
      </c>
      <c r="B106" s="121"/>
      <c r="C106" s="90"/>
      <c r="D106" s="85"/>
      <c r="E106" s="80"/>
      <c r="F106" s="81"/>
      <c r="G106" s="82"/>
      <c r="H106" s="83" t="str">
        <f t="shared" ca="1" si="2"/>
        <v/>
      </c>
      <c r="I106" s="88"/>
      <c r="J106" s="30"/>
      <c r="K106" s="101"/>
      <c r="L106" s="101"/>
      <c r="M106" s="101"/>
      <c r="N106" s="102"/>
      <c r="O106" s="103"/>
    </row>
    <row r="107" spans="1:15" ht="16.5" thickBot="1" x14ac:dyDescent="0.25">
      <c r="A107" s="42">
        <f t="shared" si="3"/>
        <v>68</v>
      </c>
      <c r="B107" s="121"/>
      <c r="C107" s="90"/>
      <c r="D107" s="85"/>
      <c r="E107" s="80"/>
      <c r="F107" s="81"/>
      <c r="G107" s="82"/>
      <c r="H107" s="83" t="str">
        <f t="shared" ca="1" si="2"/>
        <v/>
      </c>
      <c r="I107" s="88"/>
      <c r="J107" s="30"/>
      <c r="K107" s="101"/>
      <c r="L107" s="101"/>
      <c r="M107" s="101"/>
      <c r="N107" s="102"/>
      <c r="O107" s="103"/>
    </row>
    <row r="108" spans="1:15" ht="16.5" thickBot="1" x14ac:dyDescent="0.25">
      <c r="A108" s="42">
        <f t="shared" si="3"/>
        <v>69</v>
      </c>
      <c r="B108" s="121"/>
      <c r="C108" s="90"/>
      <c r="D108" s="85"/>
      <c r="E108" s="80"/>
      <c r="F108" s="81"/>
      <c r="G108" s="82"/>
      <c r="H108" s="83" t="str">
        <f t="shared" ca="1" si="2"/>
        <v/>
      </c>
      <c r="I108" s="88"/>
      <c r="J108" s="30"/>
      <c r="K108" s="101"/>
      <c r="L108" s="101"/>
      <c r="M108" s="101"/>
      <c r="N108" s="102"/>
      <c r="O108" s="103"/>
    </row>
    <row r="109" spans="1:15" ht="16.5" thickBot="1" x14ac:dyDescent="0.25">
      <c r="A109" s="42">
        <f t="shared" si="3"/>
        <v>70</v>
      </c>
      <c r="B109" s="121"/>
      <c r="C109" s="90"/>
      <c r="D109" s="85"/>
      <c r="E109" s="80"/>
      <c r="F109" s="81"/>
      <c r="G109" s="82"/>
      <c r="H109" s="83" t="str">
        <f t="shared" ca="1" si="2"/>
        <v/>
      </c>
      <c r="I109" s="88"/>
      <c r="J109" s="30"/>
      <c r="K109" s="101"/>
      <c r="L109" s="101"/>
      <c r="M109" s="101"/>
      <c r="N109" s="102"/>
      <c r="O109" s="103"/>
    </row>
    <row r="110" spans="1:15" ht="16.5" thickBot="1" x14ac:dyDescent="0.25">
      <c r="A110" s="42">
        <f t="shared" si="3"/>
        <v>71</v>
      </c>
      <c r="B110" s="121"/>
      <c r="C110" s="90"/>
      <c r="D110" s="85"/>
      <c r="E110" s="80"/>
      <c r="F110" s="81"/>
      <c r="G110" s="82"/>
      <c r="H110" s="83" t="str">
        <f t="shared" ca="1" si="2"/>
        <v/>
      </c>
      <c r="I110" s="88"/>
      <c r="J110" s="30"/>
      <c r="K110" s="101"/>
      <c r="L110" s="101"/>
      <c r="M110" s="101"/>
      <c r="N110" s="102"/>
      <c r="O110" s="103"/>
    </row>
    <row r="111" spans="1:15" ht="16.5" thickBot="1" x14ac:dyDescent="0.25">
      <c r="A111" s="42">
        <f t="shared" si="3"/>
        <v>72</v>
      </c>
      <c r="B111" s="121"/>
      <c r="C111" s="90"/>
      <c r="D111" s="85"/>
      <c r="E111" s="80"/>
      <c r="F111" s="81"/>
      <c r="G111" s="82"/>
      <c r="H111" s="83" t="str">
        <f t="shared" ca="1" si="2"/>
        <v/>
      </c>
      <c r="I111" s="88"/>
      <c r="J111" s="30"/>
      <c r="K111" s="101"/>
      <c r="L111" s="101"/>
      <c r="M111" s="101"/>
      <c r="N111" s="102"/>
      <c r="O111" s="103"/>
    </row>
    <row r="112" spans="1:15" ht="16.5" thickBot="1" x14ac:dyDescent="0.25">
      <c r="A112" s="42">
        <f t="shared" si="3"/>
        <v>73</v>
      </c>
      <c r="B112" s="121"/>
      <c r="C112" s="90"/>
      <c r="D112" s="85"/>
      <c r="E112" s="80"/>
      <c r="F112" s="81"/>
      <c r="G112" s="82"/>
      <c r="H112" s="83" t="str">
        <f t="shared" ca="1" si="2"/>
        <v/>
      </c>
      <c r="I112" s="88"/>
      <c r="J112" s="30"/>
      <c r="K112" s="101"/>
      <c r="L112" s="101"/>
      <c r="M112" s="101"/>
      <c r="N112" s="102"/>
      <c r="O112" s="103"/>
    </row>
    <row r="113" spans="1:15" ht="16.5" thickBot="1" x14ac:dyDescent="0.25">
      <c r="A113" s="42">
        <f t="shared" si="3"/>
        <v>74</v>
      </c>
      <c r="B113" s="121"/>
      <c r="C113" s="90"/>
      <c r="D113" s="85"/>
      <c r="E113" s="80"/>
      <c r="F113" s="81"/>
      <c r="G113" s="82"/>
      <c r="H113" s="83" t="str">
        <f t="shared" ca="1" si="2"/>
        <v/>
      </c>
      <c r="I113" s="88"/>
      <c r="J113" s="30"/>
      <c r="K113" s="101"/>
      <c r="L113" s="101"/>
      <c r="M113" s="101"/>
      <c r="N113" s="102"/>
      <c r="O113" s="103"/>
    </row>
    <row r="114" spans="1:15" ht="16.5" thickBot="1" x14ac:dyDescent="0.25">
      <c r="A114" s="42">
        <f t="shared" si="3"/>
        <v>75</v>
      </c>
      <c r="B114" s="121"/>
      <c r="C114" s="90"/>
      <c r="D114" s="85"/>
      <c r="E114" s="80"/>
      <c r="F114" s="81"/>
      <c r="G114" s="82"/>
      <c r="H114" s="83" t="str">
        <f t="shared" ca="1" si="2"/>
        <v/>
      </c>
      <c r="I114" s="88"/>
      <c r="J114" s="30"/>
      <c r="K114" s="101"/>
      <c r="L114" s="101"/>
      <c r="M114" s="101"/>
      <c r="N114" s="102"/>
      <c r="O114" s="103"/>
    </row>
    <row r="115" spans="1:15" ht="16.5" thickBot="1" x14ac:dyDescent="0.25">
      <c r="A115" s="42">
        <f t="shared" si="3"/>
        <v>76</v>
      </c>
      <c r="B115" s="121"/>
      <c r="C115" s="90"/>
      <c r="D115" s="85"/>
      <c r="E115" s="80"/>
      <c r="F115" s="81"/>
      <c r="G115" s="82"/>
      <c r="H115" s="83" t="str">
        <f t="shared" ca="1" si="2"/>
        <v/>
      </c>
      <c r="I115" s="88"/>
      <c r="J115" s="30"/>
      <c r="K115" s="101"/>
      <c r="L115" s="101"/>
      <c r="M115" s="101"/>
      <c r="N115" s="102"/>
      <c r="O115" s="103"/>
    </row>
    <row r="116" spans="1:15" ht="16.5" thickBot="1" x14ac:dyDescent="0.25">
      <c r="A116" s="42">
        <f t="shared" si="3"/>
        <v>77</v>
      </c>
      <c r="B116" s="121"/>
      <c r="C116" s="90"/>
      <c r="D116" s="85"/>
      <c r="E116" s="80"/>
      <c r="F116" s="81"/>
      <c r="G116" s="82"/>
      <c r="H116" s="83" t="str">
        <f t="shared" ca="1" si="2"/>
        <v/>
      </c>
      <c r="I116" s="88"/>
      <c r="J116" s="30"/>
      <c r="K116" s="101"/>
      <c r="L116" s="101"/>
      <c r="M116" s="101"/>
      <c r="N116" s="102"/>
      <c r="O116" s="103"/>
    </row>
    <row r="117" spans="1:15" ht="16.5" thickBot="1" x14ac:dyDescent="0.25">
      <c r="A117" s="42">
        <f t="shared" si="3"/>
        <v>78</v>
      </c>
      <c r="B117" s="121"/>
      <c r="C117" s="90"/>
      <c r="D117" s="85"/>
      <c r="E117" s="80"/>
      <c r="F117" s="81"/>
      <c r="G117" s="82"/>
      <c r="H117" s="83" t="str">
        <f t="shared" ca="1" si="2"/>
        <v/>
      </c>
      <c r="I117" s="88"/>
      <c r="J117" s="30"/>
      <c r="K117" s="101"/>
      <c r="L117" s="101"/>
      <c r="M117" s="101"/>
      <c r="N117" s="102"/>
      <c r="O117" s="103"/>
    </row>
    <row r="118" spans="1:15" ht="16.5" thickBot="1" x14ac:dyDescent="0.25">
      <c r="A118" s="42">
        <f t="shared" si="3"/>
        <v>79</v>
      </c>
      <c r="B118" s="121"/>
      <c r="C118" s="90"/>
      <c r="D118" s="85"/>
      <c r="E118" s="80"/>
      <c r="F118" s="81"/>
      <c r="G118" s="82"/>
      <c r="H118" s="83" t="str">
        <f t="shared" ca="1" si="2"/>
        <v/>
      </c>
      <c r="I118" s="88"/>
      <c r="J118" s="30"/>
      <c r="K118" s="101"/>
      <c r="L118" s="101"/>
      <c r="M118" s="101"/>
      <c r="N118" s="102"/>
      <c r="O118" s="103"/>
    </row>
    <row r="119" spans="1:15" ht="16.5" thickBot="1" x14ac:dyDescent="0.25">
      <c r="A119" s="42">
        <f t="shared" si="3"/>
        <v>80</v>
      </c>
      <c r="B119" s="121"/>
      <c r="C119" s="90"/>
      <c r="D119" s="85"/>
      <c r="E119" s="80"/>
      <c r="F119" s="81"/>
      <c r="G119" s="82"/>
      <c r="H119" s="83" t="str">
        <f t="shared" ca="1" si="2"/>
        <v/>
      </c>
      <c r="I119" s="88"/>
      <c r="J119" s="30"/>
      <c r="K119" s="101"/>
      <c r="L119" s="101"/>
      <c r="M119" s="101"/>
      <c r="N119" s="102"/>
      <c r="O119" s="103"/>
    </row>
    <row r="120" spans="1:15" ht="16.5" thickBot="1" x14ac:dyDescent="0.25">
      <c r="A120" s="42">
        <f t="shared" si="3"/>
        <v>81</v>
      </c>
      <c r="B120" s="121"/>
      <c r="C120" s="90"/>
      <c r="D120" s="85"/>
      <c r="E120" s="80"/>
      <c r="F120" s="81"/>
      <c r="G120" s="82"/>
      <c r="H120" s="83" t="str">
        <f t="shared" ca="1" si="2"/>
        <v/>
      </c>
      <c r="I120" s="88"/>
      <c r="J120" s="30"/>
      <c r="K120" s="101"/>
      <c r="L120" s="101"/>
      <c r="M120" s="101"/>
      <c r="N120" s="102"/>
      <c r="O120" s="103"/>
    </row>
    <row r="121" spans="1:15" ht="16.5" thickBot="1" x14ac:dyDescent="0.25">
      <c r="A121" s="42">
        <f t="shared" si="3"/>
        <v>82</v>
      </c>
      <c r="B121" s="121"/>
      <c r="C121" s="90"/>
      <c r="D121" s="85"/>
      <c r="E121" s="80"/>
      <c r="F121" s="81"/>
      <c r="G121" s="82"/>
      <c r="H121" s="83" t="str">
        <f t="shared" ca="1" si="2"/>
        <v/>
      </c>
      <c r="I121" s="88"/>
      <c r="J121" s="30"/>
      <c r="K121" s="101"/>
      <c r="L121" s="101"/>
      <c r="M121" s="101"/>
      <c r="N121" s="102"/>
      <c r="O121" s="103"/>
    </row>
    <row r="122" spans="1:15" ht="16.5" thickBot="1" x14ac:dyDescent="0.25">
      <c r="A122" s="42">
        <f t="shared" si="3"/>
        <v>83</v>
      </c>
      <c r="B122" s="121"/>
      <c r="C122" s="90"/>
      <c r="D122" s="85"/>
      <c r="E122" s="80"/>
      <c r="F122" s="81"/>
      <c r="G122" s="82"/>
      <c r="H122" s="83" t="str">
        <f t="shared" ca="1" si="2"/>
        <v/>
      </c>
      <c r="I122" s="88"/>
      <c r="J122" s="30"/>
      <c r="K122" s="101"/>
      <c r="L122" s="101"/>
      <c r="M122" s="101"/>
      <c r="N122" s="102"/>
      <c r="O122" s="103"/>
    </row>
    <row r="123" spans="1:15" ht="16.5" thickBot="1" x14ac:dyDescent="0.25">
      <c r="A123" s="42">
        <f t="shared" si="3"/>
        <v>84</v>
      </c>
      <c r="B123" s="121"/>
      <c r="C123" s="90"/>
      <c r="D123" s="85"/>
      <c r="E123" s="80"/>
      <c r="F123" s="81"/>
      <c r="G123" s="82"/>
      <c r="H123" s="83" t="str">
        <f t="shared" ca="1" si="2"/>
        <v/>
      </c>
      <c r="I123" s="88"/>
      <c r="J123" s="30"/>
      <c r="K123" s="101"/>
      <c r="L123" s="101"/>
      <c r="M123" s="101"/>
      <c r="N123" s="102"/>
      <c r="O123" s="103"/>
    </row>
    <row r="124" spans="1:15" ht="16.5" thickBot="1" x14ac:dyDescent="0.25">
      <c r="A124" s="42">
        <f t="shared" ref="A124:A129" si="4">A123+1</f>
        <v>85</v>
      </c>
      <c r="B124" s="121"/>
      <c r="C124" s="90"/>
      <c r="D124" s="85"/>
      <c r="E124" s="80"/>
      <c r="F124" s="81"/>
      <c r="G124" s="82"/>
      <c r="H124" s="83" t="str">
        <f t="shared" ca="1" si="2"/>
        <v/>
      </c>
      <c r="I124" s="88"/>
      <c r="J124" s="30"/>
      <c r="K124" s="101"/>
      <c r="L124" s="101"/>
      <c r="M124" s="101"/>
      <c r="N124" s="102"/>
      <c r="O124" s="103"/>
    </row>
    <row r="125" spans="1:15" ht="16.5" thickBot="1" x14ac:dyDescent="0.25">
      <c r="A125" s="42">
        <f t="shared" si="4"/>
        <v>86</v>
      </c>
      <c r="B125" s="121"/>
      <c r="C125" s="90"/>
      <c r="D125" s="85"/>
      <c r="E125" s="80"/>
      <c r="F125" s="81"/>
      <c r="G125" s="82"/>
      <c r="H125" s="83" t="str">
        <f t="shared" ca="1" si="2"/>
        <v/>
      </c>
      <c r="I125" s="88"/>
      <c r="J125" s="30"/>
      <c r="K125" s="101"/>
      <c r="L125" s="101"/>
      <c r="M125" s="101"/>
      <c r="N125" s="102"/>
      <c r="O125" s="103"/>
    </row>
    <row r="126" spans="1:15" ht="16.5" thickBot="1" x14ac:dyDescent="0.25">
      <c r="A126" s="42">
        <f t="shared" si="4"/>
        <v>87</v>
      </c>
      <c r="B126" s="121"/>
      <c r="C126" s="90"/>
      <c r="D126" s="85"/>
      <c r="E126" s="80"/>
      <c r="F126" s="81"/>
      <c r="G126" s="82"/>
      <c r="H126" s="83" t="str">
        <f t="shared" ca="1" si="2"/>
        <v/>
      </c>
      <c r="I126" s="88"/>
      <c r="J126" s="30"/>
      <c r="K126" s="101"/>
      <c r="L126" s="101"/>
      <c r="M126" s="101"/>
      <c r="N126" s="102"/>
      <c r="O126" s="103"/>
    </row>
    <row r="127" spans="1:15" ht="16.5" thickBot="1" x14ac:dyDescent="0.25">
      <c r="A127" s="42">
        <f t="shared" si="4"/>
        <v>88</v>
      </c>
      <c r="B127" s="121"/>
      <c r="C127" s="90"/>
      <c r="D127" s="85"/>
      <c r="E127" s="80"/>
      <c r="F127" s="81"/>
      <c r="G127" s="82"/>
      <c r="H127" s="83" t="str">
        <f t="shared" ca="1" si="2"/>
        <v/>
      </c>
      <c r="I127" s="88"/>
      <c r="J127" s="30"/>
      <c r="K127" s="101"/>
      <c r="L127" s="101"/>
      <c r="M127" s="101"/>
      <c r="N127" s="102"/>
      <c r="O127" s="103"/>
    </row>
    <row r="128" spans="1:15" ht="16.5" thickBot="1" x14ac:dyDescent="0.25">
      <c r="A128" s="42">
        <f t="shared" si="4"/>
        <v>89</v>
      </c>
      <c r="B128" s="121"/>
      <c r="C128" s="90"/>
      <c r="D128" s="85"/>
      <c r="E128" s="80"/>
      <c r="F128" s="81"/>
      <c r="G128" s="82"/>
      <c r="H128" s="83" t="str">
        <f t="shared" ca="1" si="2"/>
        <v/>
      </c>
      <c r="I128" s="88"/>
      <c r="J128" s="30"/>
      <c r="K128" s="101"/>
      <c r="L128" s="101"/>
      <c r="M128" s="101"/>
      <c r="N128" s="102"/>
      <c r="O128" s="103"/>
    </row>
    <row r="129" spans="1:15" ht="16.5" thickBot="1" x14ac:dyDescent="0.25">
      <c r="A129" s="42">
        <f t="shared" si="4"/>
        <v>90</v>
      </c>
      <c r="B129" s="121"/>
      <c r="C129" s="90"/>
      <c r="D129" s="85"/>
      <c r="E129" s="80"/>
      <c r="F129" s="81"/>
      <c r="G129" s="82"/>
      <c r="H129" s="83" t="str">
        <f t="shared" ca="1" si="2"/>
        <v/>
      </c>
      <c r="I129" s="88"/>
      <c r="J129" s="30"/>
      <c r="K129" s="101"/>
      <c r="L129" s="101"/>
      <c r="M129" s="101"/>
      <c r="N129" s="102"/>
      <c r="O129" s="103"/>
    </row>
  </sheetData>
  <sheetProtection algorithmName="SHA-512" hashValue="NUwQreTLEmBlkvZWc9CoxY5NOVYpAyiqdVxX9b6ZDrgeBolfolkli8Ow2okCAscqWlD3acBiCruxBnvTAlSVzQ==" saltValue="QKlpJntKeDFejE4dNsWC5g==" spinCount="100000" sheet="1" formatCells="0" selectLockedCells="1"/>
  <mergeCells count="123">
    <mergeCell ref="A92:B92"/>
    <mergeCell ref="C92:D92"/>
    <mergeCell ref="F92:G92"/>
    <mergeCell ref="H92:I92"/>
    <mergeCell ref="A93:B93"/>
    <mergeCell ref="C93:D93"/>
    <mergeCell ref="F93:G93"/>
    <mergeCell ref="H93:I93"/>
    <mergeCell ref="A85:B85"/>
    <mergeCell ref="C85:D85"/>
    <mergeCell ref="F85:G85"/>
    <mergeCell ref="H85:I85"/>
    <mergeCell ref="A86:B86"/>
    <mergeCell ref="C86:D86"/>
    <mergeCell ref="F86:G86"/>
    <mergeCell ref="H86:I86"/>
    <mergeCell ref="A78:B78"/>
    <mergeCell ref="C78:D78"/>
    <mergeCell ref="F78:G78"/>
    <mergeCell ref="H78:I78"/>
    <mergeCell ref="A79:B79"/>
    <mergeCell ref="C79:D79"/>
    <mergeCell ref="F79:G79"/>
    <mergeCell ref="H79:I79"/>
    <mergeCell ref="A71:B71"/>
    <mergeCell ref="C71:D71"/>
    <mergeCell ref="F71:G71"/>
    <mergeCell ref="H71:I71"/>
    <mergeCell ref="A72:B72"/>
    <mergeCell ref="C72:D72"/>
    <mergeCell ref="F72:G72"/>
    <mergeCell ref="H72:I72"/>
    <mergeCell ref="A64:B64"/>
    <mergeCell ref="C64:D64"/>
    <mergeCell ref="F64:G64"/>
    <mergeCell ref="H64:I64"/>
    <mergeCell ref="A65:B65"/>
    <mergeCell ref="C65:D65"/>
    <mergeCell ref="F65:G65"/>
    <mergeCell ref="H65:I65"/>
    <mergeCell ref="A57:B57"/>
    <mergeCell ref="C57:D57"/>
    <mergeCell ref="F57:G57"/>
    <mergeCell ref="H57:I57"/>
    <mergeCell ref="A58:B58"/>
    <mergeCell ref="C58:D58"/>
    <mergeCell ref="F58:G58"/>
    <mergeCell ref="H58:I58"/>
    <mergeCell ref="A50:B50"/>
    <mergeCell ref="C50:D50"/>
    <mergeCell ref="F50:G50"/>
    <mergeCell ref="H50:I50"/>
    <mergeCell ref="A51:B51"/>
    <mergeCell ref="C51:D51"/>
    <mergeCell ref="F51:G51"/>
    <mergeCell ref="H51:I51"/>
    <mergeCell ref="A43:B43"/>
    <mergeCell ref="C43:D43"/>
    <mergeCell ref="F43:G43"/>
    <mergeCell ref="H43:I43"/>
    <mergeCell ref="A44:B44"/>
    <mergeCell ref="C44:D44"/>
    <mergeCell ref="F44:G44"/>
    <mergeCell ref="H44:I44"/>
    <mergeCell ref="A36:B36"/>
    <mergeCell ref="C36:D36"/>
    <mergeCell ref="F36:G36"/>
    <mergeCell ref="H36:I36"/>
    <mergeCell ref="A37:B37"/>
    <mergeCell ref="C37:D37"/>
    <mergeCell ref="F37:G37"/>
    <mergeCell ref="H37:I37"/>
    <mergeCell ref="A29:B29"/>
    <mergeCell ref="C29:D29"/>
    <mergeCell ref="F29:G29"/>
    <mergeCell ref="H29:I29"/>
    <mergeCell ref="A30:B30"/>
    <mergeCell ref="C30:D30"/>
    <mergeCell ref="F30:G30"/>
    <mergeCell ref="H30:I30"/>
    <mergeCell ref="A22:B22"/>
    <mergeCell ref="C22:D22"/>
    <mergeCell ref="F22:G22"/>
    <mergeCell ref="H22:I22"/>
    <mergeCell ref="A23:B23"/>
    <mergeCell ref="C23:D23"/>
    <mergeCell ref="F23:G23"/>
    <mergeCell ref="H23:I23"/>
    <mergeCell ref="A16:B16"/>
    <mergeCell ref="C16:D16"/>
    <mergeCell ref="F16:G16"/>
    <mergeCell ref="H16:I16"/>
    <mergeCell ref="A17:B17"/>
    <mergeCell ref="C17:D17"/>
    <mergeCell ref="F17:G17"/>
    <mergeCell ref="H17:I17"/>
    <mergeCell ref="A9:B9"/>
    <mergeCell ref="C9:D9"/>
    <mergeCell ref="E9:F9"/>
    <mergeCell ref="G9:I9"/>
    <mergeCell ref="A11:D11"/>
    <mergeCell ref="A13:I13"/>
    <mergeCell ref="A7:B8"/>
    <mergeCell ref="C7:D8"/>
    <mergeCell ref="E7:F7"/>
    <mergeCell ref="G7:I7"/>
    <mergeCell ref="E8:F8"/>
    <mergeCell ref="G8:I8"/>
    <mergeCell ref="A5:B5"/>
    <mergeCell ref="C5:D5"/>
    <mergeCell ref="E5:F5"/>
    <mergeCell ref="G5:I5"/>
    <mergeCell ref="A6:B6"/>
    <mergeCell ref="C6:D6"/>
    <mergeCell ref="E6:F6"/>
    <mergeCell ref="G6:I6"/>
    <mergeCell ref="H1:I1"/>
    <mergeCell ref="A2:I2"/>
    <mergeCell ref="C3:H3"/>
    <mergeCell ref="A4:B4"/>
    <mergeCell ref="C4:D4"/>
    <mergeCell ref="E4:F4"/>
    <mergeCell ref="G4:I4"/>
  </mergeCells>
  <dataValidations count="12">
    <dataValidation type="list" allowBlank="1" showInputMessage="1" showErrorMessage="1" errorTitle="Invalid Official Type" error="Please Select from List" sqref="F16:G17">
      <formula1>Judges</formula1>
    </dataValidation>
    <dataValidation type="whole" operator="greaterThan" showInputMessage="1" showErrorMessage="1" error="Please enter a valid BG number" sqref="B45:B49 B66:B70 B18:B21 B24:B28 B31:B35 B38:B42 B52:B56 B59:B63 B73:B77 B80:B84 B87:B91 B94:B114">
      <formula1>1</formula1>
    </dataValidation>
    <dataValidation type="list" allowBlank="1" showInputMessage="1" showErrorMessage="1" errorTitle="Invalid Grade" error="Please enter a grade in the range G to D" sqref="G31:G32 G45:G49 G66:G70 G94:G129 G24:G28 G34:G35 G38:G42 G52:G56 G59:G63 G73:G77 G80:G84 G87:G91 G20:G21">
      <formula1>Grade</formula1>
    </dataValidation>
    <dataValidation type="list" allowBlank="1" showInputMessage="1" showErrorMessage="1" sqref="C5:D5">
      <formula1>Clubnames</formula1>
    </dataValidation>
    <dataValidation type="list" allowBlank="1" showInputMessage="1" showErrorMessage="1" sqref="F64:G65 F50:G51 F36:G37 F22:G23 F78:G79 F92:G93">
      <formula1>Jobs</formula1>
    </dataValidation>
    <dataValidation type="list" allowBlank="1" showInputMessage="1" showErrorMessage="1" sqref="F71:G72 F57:G58 F29:G30 F43:G44 F85:G86">
      <formula1>Judges</formula1>
    </dataValidation>
    <dataValidation type="list" allowBlank="1" showInputMessage="1" showErrorMessage="1" sqref="H71:I71 H64 H57:I57 H50 H36 H29:I29 H22 H16:I16 H43:I43 H78 H85:I85 H92">
      <formula1>When</formula1>
    </dataValidation>
    <dataValidation type="date" allowBlank="1" showInputMessage="1" showErrorMessage="1" errorTitle="Invalid Date" error="Please enter a valid date" sqref="E66:E70 E45:E49 E18:E21 E24:E28 E31:E35 E38:E42 E52:E56 E59:E63 E73:E77 E80:E84 E87:E91 E94:E129">
      <formula1>14611</formula1>
      <formula2>40544</formula2>
    </dataValidation>
    <dataValidation type="list" allowBlank="1" showInputMessage="1" showErrorMessage="1" errorTitle="Invalid Grade" error="Please enter a grade in the range 3 to 6" sqref="G33">
      <formula1>Grade</formula1>
    </dataValidation>
    <dataValidation type="list" allowBlank="1" showInputMessage="1" showErrorMessage="1" sqref="F66:F70 F45:F49 F18:F21 F24:F28 F31:F35 F38:F42 F52:F56 F59:F63 F73:F77 F80:F84 F87:F91 F94:F129">
      <formula1>Gender</formula1>
    </dataValidation>
    <dataValidation type="list" allowBlank="1" showInputMessage="1" showErrorMessage="1" sqref="I66:I70 I45:I49 I18:I21 I24:I28 I31:I35 I38:I42 I52:I56 I59:I63 I73:I77 I80:I84 I87:I91 I94:I129">
      <formula1>Teams</formula1>
    </dataValidation>
    <dataValidation type="list" allowBlank="1" showInputMessage="1" showErrorMessage="1" errorTitle="Invalid Grade" error="Please enter a grade in the range G to D" sqref="G18:G19">
      <formula1>GradesDMT</formula1>
    </dataValidation>
  </dataValidations>
  <pageMargins left="0.75" right="0.75" top="0.65" bottom="0.61" header="0.5" footer="0.5"/>
  <pageSetup paperSize="9" scale="70" fitToHeight="2" orientation="portrait" horizontalDpi="4294967294"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IV48"/>
  <sheetViews>
    <sheetView topLeftCell="A44" workbookViewId="0">
      <selection activeCell="C44" sqref="C44"/>
    </sheetView>
  </sheetViews>
  <sheetFormatPr defaultRowHeight="12.75" x14ac:dyDescent="0.2"/>
  <cols>
    <col min="1" max="1" width="14" style="2" customWidth="1"/>
    <col min="2" max="2" width="17" style="2" customWidth="1"/>
    <col min="3" max="3" width="10.140625" style="2" customWidth="1"/>
    <col min="4" max="4" width="5.28515625" style="2" customWidth="1"/>
    <col min="5" max="5" width="7" style="2" bestFit="1" customWidth="1"/>
    <col min="6" max="6" width="4.28515625" style="2" customWidth="1"/>
    <col min="7" max="7" width="21.85546875" style="2" customWidth="1"/>
    <col min="8" max="8" width="34.28515625" style="2" customWidth="1"/>
    <col min="9" max="11" width="27.5703125" style="2" customWidth="1"/>
  </cols>
  <sheetData>
    <row r="1" spans="1:11" ht="20.25" x14ac:dyDescent="0.2">
      <c r="A1" s="263" t="s">
        <v>216</v>
      </c>
      <c r="B1" s="263"/>
      <c r="C1" s="263"/>
      <c r="D1" s="263"/>
      <c r="E1" s="263"/>
      <c r="F1" s="263"/>
      <c r="G1" s="263"/>
      <c r="H1" s="263"/>
    </row>
    <row r="2" spans="1:11" ht="13.5" thickBot="1" x14ac:dyDescent="0.25"/>
    <row r="3" spans="1:11" s="57" customFormat="1" ht="62.25" customHeight="1" x14ac:dyDescent="0.2">
      <c r="A3" s="58" t="str">
        <f>Entries!A4</f>
        <v>Event</v>
      </c>
      <c r="B3" s="265" t="str">
        <f>Entries!C4</f>
        <v>2016-17 Eastern Region NDP (inc TPD)</v>
      </c>
      <c r="C3" s="266"/>
      <c r="D3" s="125"/>
      <c r="E3" s="273" t="str">
        <f>Entries!E4</f>
        <v>Venue</v>
      </c>
      <c r="F3" s="273"/>
      <c r="G3" s="269" t="str">
        <f>IF(Entries!G4="","",Entries!G4)</f>
        <v xml:space="preserve">University of Cambridge Sports Centre
off Charles Babbage Road
Cambridge
CB3 0FS
</v>
      </c>
      <c r="H3" s="270"/>
      <c r="I3" s="56"/>
      <c r="J3" s="56"/>
      <c r="K3" s="56"/>
    </row>
    <row r="4" spans="1:11" ht="16.5" thickBot="1" x14ac:dyDescent="0.25">
      <c r="A4" s="59" t="str">
        <f>Entries!A5</f>
        <v>Club</v>
      </c>
      <c r="B4" s="267" t="str">
        <f>IF(Entries!C5="","",Entries!C5)</f>
        <v>Your club</v>
      </c>
      <c r="C4" s="268"/>
      <c r="D4" s="126"/>
      <c r="E4" s="275" t="str">
        <f>Entries!E5</f>
        <v>Date</v>
      </c>
      <c r="F4" s="275"/>
      <c r="G4" s="271" t="str">
        <f>IF(Entries!G5="","",Entries!G5)</f>
        <v>Sunday September 25th 2016</v>
      </c>
      <c r="H4" s="272"/>
    </row>
    <row r="5" spans="1:11" ht="9.9499999999999993" customHeight="1" x14ac:dyDescent="0.2">
      <c r="A5" s="62"/>
      <c r="B5" s="63"/>
      <c r="C5" s="64"/>
      <c r="D5" s="64"/>
      <c r="E5" s="64"/>
      <c r="F5" s="62"/>
      <c r="G5" s="65"/>
      <c r="H5" s="65"/>
    </row>
    <row r="7" spans="1:11" ht="18.75" customHeight="1" x14ac:dyDescent="0.25">
      <c r="A7" s="276" t="s">
        <v>45</v>
      </c>
      <c r="B7" s="276"/>
      <c r="C7" s="276"/>
      <c r="D7" s="276"/>
      <c r="E7" s="276"/>
      <c r="F7" s="276"/>
      <c r="G7" s="276"/>
      <c r="H7" s="276"/>
      <c r="I7" s="75"/>
    </row>
    <row r="9" spans="1:11" ht="21" customHeight="1" x14ac:dyDescent="0.25">
      <c r="A9" s="264" t="s">
        <v>12</v>
      </c>
      <c r="B9" s="264"/>
      <c r="C9" s="264"/>
      <c r="D9" s="264"/>
      <c r="E9" s="264"/>
      <c r="F9" s="264"/>
      <c r="G9" s="264"/>
      <c r="H9" s="264"/>
    </row>
    <row r="10" spans="1:11" ht="15" customHeight="1" x14ac:dyDescent="0.25">
      <c r="A10" s="60"/>
      <c r="B10" s="60"/>
      <c r="C10" s="60"/>
      <c r="D10" s="60"/>
      <c r="E10" s="60"/>
      <c r="F10" s="60"/>
      <c r="G10" s="60"/>
      <c r="H10" s="60"/>
    </row>
    <row r="11" spans="1:11" ht="30" customHeight="1" x14ac:dyDescent="0.2">
      <c r="A11" s="259" t="s">
        <v>88</v>
      </c>
      <c r="B11" s="259"/>
      <c r="C11" s="259"/>
      <c r="D11" s="259"/>
      <c r="E11" s="259"/>
      <c r="F11" s="259"/>
      <c r="G11" s="259"/>
      <c r="H11" s="259"/>
    </row>
    <row r="12" spans="1:11" ht="30" customHeight="1" x14ac:dyDescent="0.2">
      <c r="A12" s="259" t="s">
        <v>323</v>
      </c>
      <c r="B12" s="259"/>
      <c r="C12" s="259"/>
      <c r="D12" s="259"/>
      <c r="E12" s="259"/>
      <c r="F12" s="259"/>
      <c r="G12" s="259"/>
      <c r="H12" s="259"/>
    </row>
    <row r="13" spans="1:11" ht="22.5" customHeight="1" x14ac:dyDescent="0.2">
      <c r="A13" s="259" t="s">
        <v>244</v>
      </c>
      <c r="B13" s="259"/>
      <c r="C13" s="259"/>
      <c r="D13" s="259"/>
      <c r="E13" s="259"/>
      <c r="F13" s="259"/>
      <c r="G13" s="259"/>
      <c r="H13" s="259"/>
    </row>
    <row r="14" spans="1:11" ht="15" customHeight="1" x14ac:dyDescent="0.2">
      <c r="A14" s="259" t="s">
        <v>260</v>
      </c>
      <c r="B14" s="259"/>
      <c r="C14" s="259"/>
      <c r="D14" s="259"/>
      <c r="E14" s="259"/>
      <c r="F14" s="259"/>
      <c r="G14" s="259"/>
      <c r="H14" s="259"/>
    </row>
    <row r="15" spans="1:11" ht="31.5" customHeight="1" x14ac:dyDescent="0.25">
      <c r="A15" s="264" t="s">
        <v>13</v>
      </c>
      <c r="B15" s="264"/>
      <c r="C15" s="264"/>
      <c r="D15" s="264"/>
      <c r="E15" s="264"/>
      <c r="F15" s="264"/>
      <c r="G15" s="264"/>
      <c r="H15" s="264"/>
    </row>
    <row r="16" spans="1:11" ht="15" customHeight="1" x14ac:dyDescent="0.25">
      <c r="A16" s="60"/>
      <c r="B16" s="60"/>
      <c r="C16" s="60"/>
      <c r="D16" s="60"/>
      <c r="E16" s="60"/>
      <c r="F16" s="60"/>
      <c r="G16" s="60"/>
      <c r="H16" s="60"/>
    </row>
    <row r="17" spans="1:9" ht="15" x14ac:dyDescent="0.2">
      <c r="A17" s="260" t="s">
        <v>89</v>
      </c>
      <c r="B17" s="260"/>
      <c r="C17" s="261"/>
      <c r="D17" s="261"/>
      <c r="E17" s="261"/>
      <c r="F17" s="261"/>
      <c r="G17" s="261"/>
    </row>
    <row r="18" spans="1:9" ht="32.25" customHeight="1" x14ac:dyDescent="0.2">
      <c r="A18" s="260" t="s">
        <v>261</v>
      </c>
      <c r="B18" s="260"/>
      <c r="C18" s="261"/>
      <c r="D18" s="261"/>
      <c r="E18" s="261"/>
      <c r="F18" s="261"/>
      <c r="G18" s="261"/>
      <c r="H18" s="262"/>
    </row>
    <row r="19" spans="1:9" ht="16.5" customHeight="1" x14ac:dyDescent="0.2">
      <c r="A19" s="274" t="s">
        <v>214</v>
      </c>
      <c r="B19" s="274"/>
      <c r="C19" s="274"/>
      <c r="D19" s="274"/>
      <c r="E19" s="274"/>
      <c r="F19" s="274"/>
      <c r="G19" s="274"/>
      <c r="H19" s="221"/>
      <c r="I19" s="221"/>
    </row>
    <row r="20" spans="1:9" ht="15" customHeight="1" x14ac:dyDescent="0.2">
      <c r="A20" s="259" t="s">
        <v>215</v>
      </c>
      <c r="B20" s="259"/>
      <c r="C20" s="259"/>
      <c r="D20" s="259"/>
      <c r="E20" s="259"/>
      <c r="F20" s="259"/>
      <c r="G20" s="259"/>
      <c r="H20" s="259"/>
    </row>
    <row r="21" spans="1:9" ht="17.25" customHeight="1" x14ac:dyDescent="0.2">
      <c r="A21" s="61"/>
      <c r="B21" s="61"/>
    </row>
    <row r="22" spans="1:9" ht="17.25" customHeight="1" x14ac:dyDescent="0.25">
      <c r="A22" s="264" t="s">
        <v>241</v>
      </c>
      <c r="B22" s="264"/>
    </row>
    <row r="23" spans="1:9" ht="21" hidden="1" customHeight="1" x14ac:dyDescent="0.2">
      <c r="A23" s="277" t="s">
        <v>80</v>
      </c>
      <c r="B23" s="277"/>
      <c r="C23" s="277"/>
      <c r="D23" s="277"/>
      <c r="E23" s="277"/>
      <c r="F23" s="277"/>
      <c r="G23" s="277"/>
      <c r="H23" s="277"/>
    </row>
    <row r="24" spans="1:9" ht="15" customHeight="1" x14ac:dyDescent="0.25">
      <c r="A24" s="60"/>
      <c r="B24" s="60"/>
      <c r="C24" s="60"/>
      <c r="D24" s="60"/>
      <c r="E24" s="60"/>
      <c r="F24" s="60"/>
      <c r="G24" s="60"/>
      <c r="H24" s="60"/>
    </row>
    <row r="25" spans="1:9" ht="15" x14ac:dyDescent="0.2">
      <c r="A25" s="260" t="s">
        <v>89</v>
      </c>
      <c r="B25" s="260"/>
      <c r="C25" s="261"/>
      <c r="D25" s="261"/>
      <c r="E25" s="261"/>
      <c r="F25" s="261"/>
      <c r="G25" s="261"/>
    </row>
    <row r="26" spans="1:9" ht="15" x14ac:dyDescent="0.2">
      <c r="A26" s="260" t="s">
        <v>242</v>
      </c>
      <c r="B26" s="260"/>
      <c r="C26" s="261"/>
      <c r="D26" s="261"/>
      <c r="E26" s="261"/>
      <c r="F26" s="261"/>
      <c r="G26" s="261"/>
      <c r="H26" s="262"/>
    </row>
    <row r="27" spans="1:9" ht="15" customHeight="1" x14ac:dyDescent="0.25">
      <c r="A27" s="60"/>
      <c r="B27" s="60"/>
      <c r="C27" s="60"/>
      <c r="D27" s="60"/>
      <c r="E27" s="60"/>
      <c r="F27" s="60"/>
      <c r="G27" s="60"/>
      <c r="H27" s="60"/>
    </row>
    <row r="28" spans="1:9" ht="17.25" customHeight="1" x14ac:dyDescent="0.25">
      <c r="A28" s="264" t="s">
        <v>240</v>
      </c>
      <c r="B28" s="264"/>
    </row>
    <row r="29" spans="1:9" ht="48.75" customHeight="1" x14ac:dyDescent="0.2">
      <c r="A29" s="279" t="s">
        <v>243</v>
      </c>
      <c r="B29" s="279"/>
      <c r="C29" s="280"/>
      <c r="D29" s="280"/>
      <c r="E29" s="280"/>
      <c r="F29" s="280"/>
      <c r="G29" s="280"/>
    </row>
    <row r="30" spans="1:9" ht="30" customHeight="1" x14ac:dyDescent="0.2">
      <c r="A30" s="257" t="s">
        <v>404</v>
      </c>
      <c r="B30" s="257"/>
      <c r="C30" s="257"/>
      <c r="D30" s="257"/>
      <c r="E30" s="257"/>
      <c r="F30" s="257"/>
      <c r="G30" s="257"/>
      <c r="H30" s="257"/>
    </row>
    <row r="31" spans="1:9" ht="35.25" customHeight="1" x14ac:dyDescent="0.2">
      <c r="A31" s="194" t="s">
        <v>401</v>
      </c>
      <c r="B31" s="194" t="s">
        <v>402</v>
      </c>
      <c r="C31" s="194" t="s">
        <v>403</v>
      </c>
    </row>
    <row r="32" spans="1:9" ht="13.5" customHeight="1" x14ac:dyDescent="0.2">
      <c r="A32" s="195">
        <v>1</v>
      </c>
      <c r="B32" s="195">
        <v>1</v>
      </c>
      <c r="C32" s="195">
        <v>0</v>
      </c>
    </row>
    <row r="33" spans="1:256" ht="13.5" customHeight="1" x14ac:dyDescent="0.2">
      <c r="A33" s="195">
        <v>5</v>
      </c>
      <c r="B33" s="195">
        <v>1</v>
      </c>
      <c r="C33" s="195">
        <v>1</v>
      </c>
    </row>
    <row r="34" spans="1:256" ht="13.5" customHeight="1" x14ac:dyDescent="0.2">
      <c r="A34" s="195">
        <v>10</v>
      </c>
      <c r="B34" s="195">
        <v>2</v>
      </c>
      <c r="C34" s="195">
        <v>1</v>
      </c>
    </row>
    <row r="35" spans="1:256" ht="13.5" customHeight="1" x14ac:dyDescent="0.2">
      <c r="A35" s="195">
        <v>15</v>
      </c>
      <c r="B35" s="195">
        <v>2</v>
      </c>
      <c r="C35" s="195">
        <v>2</v>
      </c>
    </row>
    <row r="36" spans="1:256" ht="13.5" customHeight="1" x14ac:dyDescent="0.2">
      <c r="A36" s="195">
        <v>20</v>
      </c>
      <c r="B36" s="195">
        <v>3</v>
      </c>
      <c r="C36" s="195">
        <v>2</v>
      </c>
    </row>
    <row r="37" spans="1:256" ht="13.5" customHeight="1" x14ac:dyDescent="0.2">
      <c r="A37" s="195">
        <v>25</v>
      </c>
      <c r="B37" s="195">
        <v>3</v>
      </c>
      <c r="C37" s="195">
        <v>3</v>
      </c>
    </row>
    <row r="38" spans="1:256" ht="13.5" customHeight="1" x14ac:dyDescent="0.2">
      <c r="A38" s="195">
        <v>30</v>
      </c>
      <c r="B38" s="195">
        <v>4</v>
      </c>
      <c r="C38" s="195">
        <v>3</v>
      </c>
    </row>
    <row r="39" spans="1:256" ht="13.5" customHeight="1" x14ac:dyDescent="0.2">
      <c r="A39" s="195">
        <v>35</v>
      </c>
      <c r="B39" s="195">
        <v>4</v>
      </c>
      <c r="C39" s="195">
        <v>4</v>
      </c>
    </row>
    <row r="40" spans="1:256" ht="13.5" customHeight="1" x14ac:dyDescent="0.2">
      <c r="A40" s="195">
        <v>40</v>
      </c>
      <c r="B40" s="195">
        <v>5</v>
      </c>
      <c r="C40" s="195">
        <v>4</v>
      </c>
    </row>
    <row r="41" spans="1:256" ht="13.5" customHeight="1" x14ac:dyDescent="0.2">
      <c r="A41" s="195">
        <v>45</v>
      </c>
      <c r="B41" s="195">
        <v>5</v>
      </c>
      <c r="C41" s="195">
        <v>5</v>
      </c>
    </row>
    <row r="42" spans="1:256" ht="13.5" customHeight="1" x14ac:dyDescent="0.2">
      <c r="A42" s="195">
        <v>50</v>
      </c>
      <c r="B42" s="195">
        <v>6</v>
      </c>
      <c r="C42" s="195">
        <v>5</v>
      </c>
    </row>
    <row r="43" spans="1:256" ht="13.5" customHeight="1" x14ac:dyDescent="0.2">
      <c r="A43" s="195">
        <v>55</v>
      </c>
      <c r="B43" s="195">
        <v>6</v>
      </c>
      <c r="C43" s="195">
        <v>6</v>
      </c>
    </row>
    <row r="44" spans="1:256" ht="13.5" customHeight="1" x14ac:dyDescent="0.2">
      <c r="A44" s="195"/>
      <c r="B44" s="195"/>
      <c r="C44" s="195"/>
    </row>
    <row r="45" spans="1:256" ht="222" customHeight="1" x14ac:dyDescent="0.2">
      <c r="A45" s="258" t="s">
        <v>405</v>
      </c>
      <c r="B45" s="258"/>
      <c r="C45" s="258"/>
      <c r="D45" s="258"/>
      <c r="E45" s="258"/>
      <c r="F45" s="258"/>
      <c r="G45" s="258"/>
      <c r="H45" s="258"/>
    </row>
    <row r="46" spans="1:256" ht="15.75" customHeight="1" x14ac:dyDescent="0.2">
      <c r="A46" s="145"/>
      <c r="B46" s="145"/>
      <c r="C46" s="145"/>
      <c r="D46" s="145"/>
      <c r="E46" s="145"/>
      <c r="F46" s="145"/>
      <c r="G46" s="145"/>
      <c r="H46" s="145"/>
    </row>
    <row r="47" spans="1:256" ht="17.25" customHeight="1" x14ac:dyDescent="0.25">
      <c r="A47" s="264" t="s">
        <v>91</v>
      </c>
      <c r="B47" s="264"/>
    </row>
    <row r="48" spans="1:256" ht="185.25" customHeight="1" x14ac:dyDescent="0.2">
      <c r="A48" s="278" t="s">
        <v>208</v>
      </c>
      <c r="B48" s="278"/>
      <c r="C48" s="278"/>
      <c r="D48" s="278"/>
      <c r="E48" s="278"/>
      <c r="F48" s="278"/>
      <c r="G48" s="278"/>
      <c r="H48" s="278"/>
      <c r="I48" s="258"/>
      <c r="J48" s="258"/>
      <c r="K48" s="258"/>
      <c r="L48" s="258"/>
      <c r="M48" s="258"/>
      <c r="N48" s="258"/>
      <c r="O48" s="258"/>
      <c r="P48" s="258"/>
      <c r="Q48" s="258" t="s">
        <v>90</v>
      </c>
      <c r="R48" s="258"/>
      <c r="S48" s="258"/>
      <c r="T48" s="258"/>
      <c r="U48" s="258"/>
      <c r="V48" s="258"/>
      <c r="W48" s="258"/>
      <c r="X48" s="258"/>
      <c r="Y48" s="258" t="s">
        <v>90</v>
      </c>
      <c r="Z48" s="258"/>
      <c r="AA48" s="258"/>
      <c r="AB48" s="258"/>
      <c r="AC48" s="258"/>
      <c r="AD48" s="258"/>
      <c r="AE48" s="258"/>
      <c r="AF48" s="258"/>
      <c r="AG48" s="258" t="s">
        <v>90</v>
      </c>
      <c r="AH48" s="258"/>
      <c r="AI48" s="258"/>
      <c r="AJ48" s="258"/>
      <c r="AK48" s="258"/>
      <c r="AL48" s="258"/>
      <c r="AM48" s="258"/>
      <c r="AN48" s="258"/>
      <c r="AO48" s="258" t="s">
        <v>90</v>
      </c>
      <c r="AP48" s="258"/>
      <c r="AQ48" s="258"/>
      <c r="AR48" s="258"/>
      <c r="AS48" s="258"/>
      <c r="AT48" s="258"/>
      <c r="AU48" s="258"/>
      <c r="AV48" s="258"/>
      <c r="AW48" s="258" t="s">
        <v>90</v>
      </c>
      <c r="AX48" s="258"/>
      <c r="AY48" s="258"/>
      <c r="AZ48" s="258"/>
      <c r="BA48" s="258"/>
      <c r="BB48" s="258"/>
      <c r="BC48" s="258"/>
      <c r="BD48" s="258"/>
      <c r="BE48" s="258" t="s">
        <v>90</v>
      </c>
      <c r="BF48" s="258"/>
      <c r="BG48" s="258"/>
      <c r="BH48" s="258"/>
      <c r="BI48" s="258"/>
      <c r="BJ48" s="258"/>
      <c r="BK48" s="258"/>
      <c r="BL48" s="258"/>
      <c r="BM48" s="258" t="s">
        <v>90</v>
      </c>
      <c r="BN48" s="258"/>
      <c r="BO48" s="258"/>
      <c r="BP48" s="258"/>
      <c r="BQ48" s="258"/>
      <c r="BR48" s="258"/>
      <c r="BS48" s="258"/>
      <c r="BT48" s="258"/>
      <c r="BU48" s="258" t="s">
        <v>90</v>
      </c>
      <c r="BV48" s="258"/>
      <c r="BW48" s="258"/>
      <c r="BX48" s="258"/>
      <c r="BY48" s="258"/>
      <c r="BZ48" s="258"/>
      <c r="CA48" s="258"/>
      <c r="CB48" s="258"/>
      <c r="CC48" s="258" t="s">
        <v>90</v>
      </c>
      <c r="CD48" s="258"/>
      <c r="CE48" s="258"/>
      <c r="CF48" s="258"/>
      <c r="CG48" s="258"/>
      <c r="CH48" s="258"/>
      <c r="CI48" s="258"/>
      <c r="CJ48" s="258"/>
      <c r="CK48" s="258" t="s">
        <v>90</v>
      </c>
      <c r="CL48" s="258"/>
      <c r="CM48" s="258"/>
      <c r="CN48" s="258"/>
      <c r="CO48" s="258"/>
      <c r="CP48" s="258"/>
      <c r="CQ48" s="258"/>
      <c r="CR48" s="258"/>
      <c r="CS48" s="258" t="s">
        <v>90</v>
      </c>
      <c r="CT48" s="258"/>
      <c r="CU48" s="258"/>
      <c r="CV48" s="258"/>
      <c r="CW48" s="258"/>
      <c r="CX48" s="258"/>
      <c r="CY48" s="258"/>
      <c r="CZ48" s="258"/>
      <c r="DA48" s="258" t="s">
        <v>90</v>
      </c>
      <c r="DB48" s="258"/>
      <c r="DC48" s="258"/>
      <c r="DD48" s="258"/>
      <c r="DE48" s="258"/>
      <c r="DF48" s="258"/>
      <c r="DG48" s="258"/>
      <c r="DH48" s="258"/>
      <c r="DI48" s="258" t="s">
        <v>90</v>
      </c>
      <c r="DJ48" s="258"/>
      <c r="DK48" s="258"/>
      <c r="DL48" s="258"/>
      <c r="DM48" s="258"/>
      <c r="DN48" s="258"/>
      <c r="DO48" s="258"/>
      <c r="DP48" s="258"/>
      <c r="DQ48" s="258" t="s">
        <v>90</v>
      </c>
      <c r="DR48" s="258"/>
      <c r="DS48" s="258"/>
      <c r="DT48" s="258"/>
      <c r="DU48" s="258"/>
      <c r="DV48" s="258"/>
      <c r="DW48" s="258"/>
      <c r="DX48" s="258"/>
      <c r="DY48" s="258" t="s">
        <v>90</v>
      </c>
      <c r="DZ48" s="258"/>
      <c r="EA48" s="258"/>
      <c r="EB48" s="258"/>
      <c r="EC48" s="258"/>
      <c r="ED48" s="258"/>
      <c r="EE48" s="258"/>
      <c r="EF48" s="258"/>
      <c r="EG48" s="258" t="s">
        <v>90</v>
      </c>
      <c r="EH48" s="258"/>
      <c r="EI48" s="258"/>
      <c r="EJ48" s="258"/>
      <c r="EK48" s="258"/>
      <c r="EL48" s="258"/>
      <c r="EM48" s="258"/>
      <c r="EN48" s="258"/>
      <c r="EO48" s="258" t="s">
        <v>90</v>
      </c>
      <c r="EP48" s="258"/>
      <c r="EQ48" s="258"/>
      <c r="ER48" s="258"/>
      <c r="ES48" s="258"/>
      <c r="ET48" s="258"/>
      <c r="EU48" s="258"/>
      <c r="EV48" s="258"/>
      <c r="EW48" s="258" t="s">
        <v>90</v>
      </c>
      <c r="EX48" s="258"/>
      <c r="EY48" s="258"/>
      <c r="EZ48" s="258"/>
      <c r="FA48" s="258"/>
      <c r="FB48" s="258"/>
      <c r="FC48" s="258"/>
      <c r="FD48" s="258"/>
      <c r="FE48" s="258" t="s">
        <v>90</v>
      </c>
      <c r="FF48" s="258"/>
      <c r="FG48" s="258"/>
      <c r="FH48" s="258"/>
      <c r="FI48" s="258"/>
      <c r="FJ48" s="258"/>
      <c r="FK48" s="258"/>
      <c r="FL48" s="258"/>
      <c r="FM48" s="258" t="s">
        <v>90</v>
      </c>
      <c r="FN48" s="258"/>
      <c r="FO48" s="258"/>
      <c r="FP48" s="258"/>
      <c r="FQ48" s="258"/>
      <c r="FR48" s="258"/>
      <c r="FS48" s="258"/>
      <c r="FT48" s="258"/>
      <c r="FU48" s="258" t="s">
        <v>90</v>
      </c>
      <c r="FV48" s="258"/>
      <c r="FW48" s="258"/>
      <c r="FX48" s="258"/>
      <c r="FY48" s="258"/>
      <c r="FZ48" s="258"/>
      <c r="GA48" s="258"/>
      <c r="GB48" s="258"/>
      <c r="GC48" s="258" t="s">
        <v>90</v>
      </c>
      <c r="GD48" s="258"/>
      <c r="GE48" s="258"/>
      <c r="GF48" s="258"/>
      <c r="GG48" s="258"/>
      <c r="GH48" s="258"/>
      <c r="GI48" s="258"/>
      <c r="GJ48" s="258"/>
      <c r="GK48" s="258" t="s">
        <v>90</v>
      </c>
      <c r="GL48" s="258"/>
      <c r="GM48" s="258"/>
      <c r="GN48" s="258"/>
      <c r="GO48" s="258"/>
      <c r="GP48" s="258"/>
      <c r="GQ48" s="258"/>
      <c r="GR48" s="258"/>
      <c r="GS48" s="258" t="s">
        <v>90</v>
      </c>
      <c r="GT48" s="258"/>
      <c r="GU48" s="258"/>
      <c r="GV48" s="258"/>
      <c r="GW48" s="258"/>
      <c r="GX48" s="258"/>
      <c r="GY48" s="258"/>
      <c r="GZ48" s="258"/>
      <c r="HA48" s="258" t="s">
        <v>90</v>
      </c>
      <c r="HB48" s="258"/>
      <c r="HC48" s="258"/>
      <c r="HD48" s="258"/>
      <c r="HE48" s="258"/>
      <c r="HF48" s="258"/>
      <c r="HG48" s="258"/>
      <c r="HH48" s="258"/>
      <c r="HI48" s="258" t="s">
        <v>90</v>
      </c>
      <c r="HJ48" s="258"/>
      <c r="HK48" s="258"/>
      <c r="HL48" s="258"/>
      <c r="HM48" s="258"/>
      <c r="HN48" s="258"/>
      <c r="HO48" s="258"/>
      <c r="HP48" s="258"/>
      <c r="HQ48" s="258" t="s">
        <v>90</v>
      </c>
      <c r="HR48" s="258"/>
      <c r="HS48" s="258"/>
      <c r="HT48" s="258"/>
      <c r="HU48" s="258"/>
      <c r="HV48" s="258"/>
      <c r="HW48" s="258"/>
      <c r="HX48" s="258"/>
      <c r="HY48" s="258" t="s">
        <v>90</v>
      </c>
      <c r="HZ48" s="258"/>
      <c r="IA48" s="258"/>
      <c r="IB48" s="258"/>
      <c r="IC48" s="258"/>
      <c r="ID48" s="258"/>
      <c r="IE48" s="258"/>
      <c r="IF48" s="258"/>
      <c r="IG48" s="258" t="s">
        <v>90</v>
      </c>
      <c r="IH48" s="258"/>
      <c r="II48" s="258"/>
      <c r="IJ48" s="258"/>
      <c r="IK48" s="258"/>
      <c r="IL48" s="258"/>
      <c r="IM48" s="258"/>
      <c r="IN48" s="258"/>
      <c r="IO48" s="258" t="s">
        <v>90</v>
      </c>
      <c r="IP48" s="258"/>
      <c r="IQ48" s="258"/>
      <c r="IR48" s="258"/>
      <c r="IS48" s="258"/>
      <c r="IT48" s="258"/>
      <c r="IU48" s="258"/>
      <c r="IV48" s="258"/>
    </row>
  </sheetData>
  <sheetProtection algorithmName="SHA-512" hashValue="CJTxTKuf9UUyinLb63BC2Zzv0wvrme0oJ7LF/rOdVRPVK5ZZ0Z/RwizhTdM1h4abVHTOQdvttCKP4tG++gbqsw==" saltValue="0bbuI2yRx+2T0t05xy8RKQ==" spinCount="100000" sheet="1" selectLockedCells="1"/>
  <mergeCells count="59">
    <mergeCell ref="E4:F4"/>
    <mergeCell ref="A7:H7"/>
    <mergeCell ref="A23:H23"/>
    <mergeCell ref="A9:H9"/>
    <mergeCell ref="EO48:EV48"/>
    <mergeCell ref="DI48:DP48"/>
    <mergeCell ref="CS48:CZ48"/>
    <mergeCell ref="DA48:DH48"/>
    <mergeCell ref="AG48:AN48"/>
    <mergeCell ref="Q48:X48"/>
    <mergeCell ref="A20:H20"/>
    <mergeCell ref="A48:H48"/>
    <mergeCell ref="A13:H13"/>
    <mergeCell ref="I48:P48"/>
    <mergeCell ref="A28:B28"/>
    <mergeCell ref="A29:G29"/>
    <mergeCell ref="A1:H1"/>
    <mergeCell ref="A47:B47"/>
    <mergeCell ref="B3:C3"/>
    <mergeCell ref="B4:C4"/>
    <mergeCell ref="G3:H3"/>
    <mergeCell ref="G4:H4"/>
    <mergeCell ref="A25:G25"/>
    <mergeCell ref="A26:H26"/>
    <mergeCell ref="E3:F3"/>
    <mergeCell ref="A15:H15"/>
    <mergeCell ref="A17:G17"/>
    <mergeCell ref="A19:I19"/>
    <mergeCell ref="A11:H11"/>
    <mergeCell ref="A45:H45"/>
    <mergeCell ref="A14:H14"/>
    <mergeCell ref="A22:B22"/>
    <mergeCell ref="A12:H12"/>
    <mergeCell ref="A18:H18"/>
    <mergeCell ref="Y48:AF48"/>
    <mergeCell ref="IO48:IV48"/>
    <mergeCell ref="GS48:GZ48"/>
    <mergeCell ref="HA48:HH48"/>
    <mergeCell ref="HI48:HP48"/>
    <mergeCell ref="HQ48:HX48"/>
    <mergeCell ref="IG48:IN48"/>
    <mergeCell ref="HY48:IF48"/>
    <mergeCell ref="AO48:AV48"/>
    <mergeCell ref="AW48:BD48"/>
    <mergeCell ref="BE48:BL48"/>
    <mergeCell ref="GC48:GJ48"/>
    <mergeCell ref="GK48:GR48"/>
    <mergeCell ref="FE48:FL48"/>
    <mergeCell ref="A30:H30"/>
    <mergeCell ref="FM48:FT48"/>
    <mergeCell ref="FU48:GB48"/>
    <mergeCell ref="DQ48:DX48"/>
    <mergeCell ref="EW48:FD48"/>
    <mergeCell ref="BM48:BT48"/>
    <mergeCell ref="BU48:CB48"/>
    <mergeCell ref="CC48:CJ48"/>
    <mergeCell ref="CK48:CR48"/>
    <mergeCell ref="DY48:EF48"/>
    <mergeCell ref="EG48:EN48"/>
  </mergeCells>
  <phoneticPr fontId="7" type="noConversion"/>
  <pageMargins left="0.74803149606299213" right="0.74803149606299213" top="0.39370078740157483" bottom="0.98425196850393704" header="0.31496062992125984" footer="0.51181102362204722"/>
  <pageSetup paperSize="9" scale="54" orientation="portrait" horizontalDpi="4294967294"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G35"/>
  <sheetViews>
    <sheetView zoomScaleNormal="100" workbookViewId="0">
      <selection activeCell="B19" sqref="B19"/>
    </sheetView>
  </sheetViews>
  <sheetFormatPr defaultRowHeight="12.75" x14ac:dyDescent="0.2"/>
  <cols>
    <col min="1" max="1" width="4" style="108" customWidth="1"/>
    <col min="2" max="2" width="107.42578125" style="71" customWidth="1"/>
  </cols>
  <sheetData>
    <row r="1" spans="1:7" ht="20.25" x14ac:dyDescent="0.3">
      <c r="B1" s="74" t="s">
        <v>47</v>
      </c>
      <c r="C1" s="71"/>
      <c r="D1" s="71"/>
      <c r="E1" s="71"/>
      <c r="F1" s="71"/>
      <c r="G1" s="71"/>
    </row>
    <row r="2" spans="1:7" x14ac:dyDescent="0.2">
      <c r="A2" s="281" t="s">
        <v>44</v>
      </c>
      <c r="B2" s="198"/>
    </row>
    <row r="3" spans="1:7" x14ac:dyDescent="0.2">
      <c r="A3" s="108">
        <v>1</v>
      </c>
      <c r="B3" s="72" t="s">
        <v>61</v>
      </c>
    </row>
    <row r="4" spans="1:7" x14ac:dyDescent="0.2">
      <c r="A4" s="108">
        <v>2</v>
      </c>
      <c r="B4" s="137" t="s">
        <v>213</v>
      </c>
    </row>
    <row r="5" spans="1:7" x14ac:dyDescent="0.2">
      <c r="A5" s="108">
        <v>3</v>
      </c>
      <c r="B5" s="137" t="s">
        <v>179</v>
      </c>
    </row>
    <row r="6" spans="1:7" x14ac:dyDescent="0.2">
      <c r="B6" s="109"/>
    </row>
    <row r="7" spans="1:7" ht="26.25" customHeight="1" x14ac:dyDescent="0.2">
      <c r="A7" s="282" t="s">
        <v>352</v>
      </c>
      <c r="B7" s="283"/>
    </row>
    <row r="8" spans="1:7" x14ac:dyDescent="0.2">
      <c r="B8" s="109"/>
    </row>
    <row r="9" spans="1:7" x14ac:dyDescent="0.2">
      <c r="A9" s="281" t="s">
        <v>62</v>
      </c>
      <c r="B9" s="198"/>
    </row>
    <row r="10" spans="1:7" x14ac:dyDescent="0.2">
      <c r="A10" s="108">
        <v>1</v>
      </c>
      <c r="B10" s="72" t="s">
        <v>58</v>
      </c>
    </row>
    <row r="11" spans="1:7" x14ac:dyDescent="0.2">
      <c r="A11" s="108">
        <v>2</v>
      </c>
      <c r="B11" s="72" t="s">
        <v>57</v>
      </c>
    </row>
    <row r="12" spans="1:7" x14ac:dyDescent="0.2">
      <c r="A12" s="108">
        <v>3</v>
      </c>
      <c r="B12" s="137" t="s">
        <v>209</v>
      </c>
    </row>
    <row r="13" spans="1:7" x14ac:dyDescent="0.2">
      <c r="A13" s="108">
        <v>4</v>
      </c>
      <c r="B13" s="72" t="s">
        <v>56</v>
      </c>
    </row>
    <row r="14" spans="1:7" ht="25.5" x14ac:dyDescent="0.2">
      <c r="A14" s="108">
        <v>5</v>
      </c>
      <c r="B14" s="139" t="s">
        <v>223</v>
      </c>
    </row>
    <row r="15" spans="1:7" x14ac:dyDescent="0.2">
      <c r="A15" s="108">
        <v>6</v>
      </c>
      <c r="B15" s="137" t="s">
        <v>98</v>
      </c>
    </row>
    <row r="16" spans="1:7" x14ac:dyDescent="0.2">
      <c r="A16" s="108">
        <v>7</v>
      </c>
      <c r="B16" s="72" t="s">
        <v>55</v>
      </c>
    </row>
    <row r="17" spans="1:2" x14ac:dyDescent="0.2">
      <c r="A17" s="108">
        <v>8</v>
      </c>
      <c r="B17" s="72" t="s">
        <v>54</v>
      </c>
    </row>
    <row r="18" spans="1:2" x14ac:dyDescent="0.2">
      <c r="A18" s="108">
        <v>9</v>
      </c>
      <c r="B18" s="137" t="s">
        <v>211</v>
      </c>
    </row>
    <row r="19" spans="1:2" ht="25.5" x14ac:dyDescent="0.2">
      <c r="A19" s="108">
        <v>11</v>
      </c>
      <c r="B19" s="139" t="s">
        <v>354</v>
      </c>
    </row>
    <row r="20" spans="1:2" x14ac:dyDescent="0.2">
      <c r="A20" s="108">
        <v>12</v>
      </c>
      <c r="B20" s="137" t="s">
        <v>212</v>
      </c>
    </row>
    <row r="21" spans="1:2" x14ac:dyDescent="0.2">
      <c r="B21" s="73" t="s">
        <v>63</v>
      </c>
    </row>
    <row r="22" spans="1:2" x14ac:dyDescent="0.2">
      <c r="B22" s="73" t="s">
        <v>210</v>
      </c>
    </row>
    <row r="23" spans="1:2" x14ac:dyDescent="0.2">
      <c r="B23" s="109"/>
    </row>
    <row r="24" spans="1:2" x14ac:dyDescent="0.2">
      <c r="A24" s="281" t="s">
        <v>44</v>
      </c>
      <c r="B24" s="198"/>
    </row>
    <row r="25" spans="1:2" x14ac:dyDescent="0.2">
      <c r="A25" s="108">
        <v>1</v>
      </c>
      <c r="B25" s="72" t="s">
        <v>53</v>
      </c>
    </row>
    <row r="26" spans="1:2" x14ac:dyDescent="0.2">
      <c r="A26" s="108">
        <v>2</v>
      </c>
      <c r="B26" s="137" t="s">
        <v>83</v>
      </c>
    </row>
    <row r="27" spans="1:2" ht="25.5" x14ac:dyDescent="0.2">
      <c r="A27" s="108">
        <v>3</v>
      </c>
      <c r="B27" s="76" t="s">
        <v>76</v>
      </c>
    </row>
    <row r="28" spans="1:2" ht="28.5" customHeight="1" x14ac:dyDescent="0.2">
      <c r="A28" s="108">
        <v>4</v>
      </c>
      <c r="B28" s="91" t="s">
        <v>77</v>
      </c>
    </row>
    <row r="29" spans="1:2" ht="91.5" customHeight="1" x14ac:dyDescent="0.2">
      <c r="A29" s="108">
        <v>5</v>
      </c>
      <c r="B29" s="91" t="s">
        <v>64</v>
      </c>
    </row>
    <row r="30" spans="1:2" ht="63.75" x14ac:dyDescent="0.2">
      <c r="A30" s="108">
        <v>6</v>
      </c>
      <c r="B30" s="110" t="s">
        <v>59</v>
      </c>
    </row>
    <row r="31" spans="1:2" ht="204.75" customHeight="1" x14ac:dyDescent="0.2">
      <c r="A31" s="108">
        <v>7</v>
      </c>
      <c r="B31" s="76" t="s">
        <v>81</v>
      </c>
    </row>
    <row r="32" spans="1:2" ht="66" customHeight="1" x14ac:dyDescent="0.2">
      <c r="A32" s="108">
        <v>8</v>
      </c>
      <c r="B32" s="76" t="s">
        <v>82</v>
      </c>
    </row>
    <row r="33" spans="1:2" ht="25.5" x14ac:dyDescent="0.2">
      <c r="A33" s="108">
        <v>9</v>
      </c>
      <c r="B33" s="110" t="s">
        <v>60</v>
      </c>
    </row>
    <row r="35" spans="1:2" x14ac:dyDescent="0.2">
      <c r="B35" s="139" t="s">
        <v>353</v>
      </c>
    </row>
  </sheetData>
  <sheetProtection selectLockedCells="1"/>
  <mergeCells count="4">
    <mergeCell ref="A2:B2"/>
    <mergeCell ref="A9:B9"/>
    <mergeCell ref="A24:B24"/>
    <mergeCell ref="A7:B7"/>
  </mergeCells>
  <phoneticPr fontId="7" type="noConversion"/>
  <pageMargins left="0.75" right="0.75" top="1" bottom="1" header="0.5" footer="0.5"/>
  <pageSetup paperSize="9" scale="79" orientation="portrait" horizontalDpi="4294967294" r:id="rId1"/>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1:I52"/>
  <sheetViews>
    <sheetView workbookViewId="0">
      <pane xSplit="1" topLeftCell="B1" activePane="topRight" state="frozen"/>
      <selection pane="topRight" activeCell="A2" sqref="A2"/>
    </sheetView>
  </sheetViews>
  <sheetFormatPr defaultRowHeight="12.75" x14ac:dyDescent="0.2"/>
  <cols>
    <col min="1" max="1" width="28.7109375" style="13" customWidth="1"/>
    <col min="2" max="2" width="19.28515625" style="13" customWidth="1"/>
    <col min="3" max="4" width="15.7109375" style="18" customWidth="1"/>
    <col min="5" max="5" width="15.140625" style="18" customWidth="1"/>
    <col min="6" max="6" width="14.42578125" style="18" customWidth="1"/>
    <col min="7" max="7" width="45.7109375" style="144" customWidth="1"/>
    <col min="8" max="8" width="24.85546875" style="18" customWidth="1"/>
    <col min="9" max="9" width="18.5703125" style="144" customWidth="1"/>
    <col min="10" max="16384" width="9.140625" style="13"/>
  </cols>
  <sheetData>
    <row r="1" spans="1:9" s="20" customFormat="1" ht="36" x14ac:dyDescent="0.25">
      <c r="A1" s="171" t="s">
        <v>14</v>
      </c>
      <c r="B1" s="157" t="s">
        <v>4</v>
      </c>
      <c r="C1" s="158" t="s">
        <v>7</v>
      </c>
      <c r="D1" s="158" t="s">
        <v>3</v>
      </c>
      <c r="E1" s="170" t="s">
        <v>87</v>
      </c>
      <c r="F1" s="158" t="s">
        <v>34</v>
      </c>
      <c r="G1" s="170" t="s">
        <v>35</v>
      </c>
      <c r="H1" s="158" t="s">
        <v>36</v>
      </c>
      <c r="I1" s="170" t="s">
        <v>230</v>
      </c>
    </row>
    <row r="2" spans="1:9" ht="51" x14ac:dyDescent="0.2">
      <c r="A2" s="174" t="s">
        <v>123</v>
      </c>
      <c r="B2" s="175" t="s">
        <v>246</v>
      </c>
      <c r="C2" s="176" t="s">
        <v>245</v>
      </c>
      <c r="D2" s="178" t="s">
        <v>247</v>
      </c>
      <c r="E2" s="178">
        <v>41476</v>
      </c>
      <c r="F2" s="185" t="s">
        <v>248</v>
      </c>
      <c r="G2" s="172" t="s">
        <v>397</v>
      </c>
      <c r="H2" s="177" t="s">
        <v>206</v>
      </c>
      <c r="I2" s="172" t="s">
        <v>231</v>
      </c>
    </row>
    <row r="3" spans="1:9" ht="51" x14ac:dyDescent="0.2">
      <c r="A3" s="174" t="s">
        <v>121</v>
      </c>
      <c r="B3" s="284" t="s">
        <v>408</v>
      </c>
      <c r="C3" s="285" t="s">
        <v>407</v>
      </c>
      <c r="D3" s="178" t="s">
        <v>393</v>
      </c>
      <c r="E3" s="178">
        <v>41492</v>
      </c>
      <c r="F3" s="179" t="s">
        <v>256</v>
      </c>
      <c r="G3" s="172" t="s">
        <v>406</v>
      </c>
      <c r="H3" s="177" t="s">
        <v>122</v>
      </c>
      <c r="I3" s="172" t="s">
        <v>231</v>
      </c>
    </row>
    <row r="4" spans="1:9" ht="25.5" x14ac:dyDescent="0.2">
      <c r="A4" s="164" t="s">
        <v>253</v>
      </c>
      <c r="B4" s="165" t="s">
        <v>278</v>
      </c>
      <c r="C4" s="166" t="s">
        <v>279</v>
      </c>
      <c r="D4" s="169" t="s">
        <v>254</v>
      </c>
      <c r="E4" s="163">
        <v>84466</v>
      </c>
      <c r="F4" s="189" t="s">
        <v>386</v>
      </c>
      <c r="G4" s="188" t="s">
        <v>255</v>
      </c>
      <c r="H4" s="168" t="s">
        <v>280</v>
      </c>
      <c r="I4" s="172" t="s">
        <v>233</v>
      </c>
    </row>
    <row r="5" spans="1:9" ht="38.25" x14ac:dyDescent="0.2">
      <c r="A5" s="164" t="s">
        <v>85</v>
      </c>
      <c r="B5" s="165" t="s">
        <v>288</v>
      </c>
      <c r="C5" s="166" t="s">
        <v>289</v>
      </c>
      <c r="D5" s="169" t="s">
        <v>237</v>
      </c>
      <c r="E5" s="163">
        <v>41977</v>
      </c>
      <c r="F5" s="167" t="s">
        <v>238</v>
      </c>
      <c r="G5" s="172" t="s">
        <v>222</v>
      </c>
      <c r="H5" s="168" t="s">
        <v>86</v>
      </c>
      <c r="I5" s="172" t="s">
        <v>233</v>
      </c>
    </row>
    <row r="6" spans="1:9" ht="89.25" x14ac:dyDescent="0.2">
      <c r="A6" s="164" t="s">
        <v>291</v>
      </c>
      <c r="B6" s="165" t="s">
        <v>292</v>
      </c>
      <c r="C6" s="166" t="s">
        <v>293</v>
      </c>
      <c r="D6" s="187" t="s">
        <v>294</v>
      </c>
      <c r="E6" s="163">
        <v>42008</v>
      </c>
      <c r="F6" s="167" t="s">
        <v>295</v>
      </c>
      <c r="G6" s="172" t="s">
        <v>296</v>
      </c>
      <c r="H6" s="168" t="s">
        <v>196</v>
      </c>
      <c r="I6" s="172" t="s">
        <v>233</v>
      </c>
    </row>
    <row r="7" spans="1:9" ht="38.25" x14ac:dyDescent="0.2">
      <c r="A7" s="164" t="s">
        <v>273</v>
      </c>
      <c r="B7" s="165" t="s">
        <v>252</v>
      </c>
      <c r="C7" s="166" t="s">
        <v>252</v>
      </c>
      <c r="D7" s="169" t="s">
        <v>271</v>
      </c>
      <c r="E7" s="169">
        <v>41926</v>
      </c>
      <c r="F7" s="167" t="s">
        <v>252</v>
      </c>
      <c r="G7" s="172" t="s">
        <v>272</v>
      </c>
      <c r="H7" s="168" t="s">
        <v>108</v>
      </c>
      <c r="I7" s="172" t="s">
        <v>233</v>
      </c>
    </row>
    <row r="8" spans="1:9" ht="51" x14ac:dyDescent="0.2">
      <c r="A8" s="164" t="s">
        <v>224</v>
      </c>
      <c r="B8" s="165" t="s">
        <v>225</v>
      </c>
      <c r="C8" s="166" t="s">
        <v>226</v>
      </c>
      <c r="D8" s="169" t="s">
        <v>227</v>
      </c>
      <c r="E8" s="169">
        <v>40506</v>
      </c>
      <c r="F8" s="167" t="s">
        <v>228</v>
      </c>
      <c r="G8" s="172" t="s">
        <v>363</v>
      </c>
      <c r="H8" s="168" t="s">
        <v>229</v>
      </c>
      <c r="I8" s="172" t="s">
        <v>231</v>
      </c>
    </row>
    <row r="9" spans="1:9" ht="38.25" x14ac:dyDescent="0.2">
      <c r="A9" s="174" t="s">
        <v>124</v>
      </c>
      <c r="B9" s="175" t="s">
        <v>125</v>
      </c>
      <c r="C9" s="176" t="s">
        <v>126</v>
      </c>
      <c r="D9" s="178" t="s">
        <v>127</v>
      </c>
      <c r="E9" s="178">
        <v>72000</v>
      </c>
      <c r="F9" s="179" t="s">
        <v>128</v>
      </c>
      <c r="G9" s="172" t="s">
        <v>398</v>
      </c>
      <c r="H9" s="177" t="s">
        <v>129</v>
      </c>
      <c r="I9" s="172" t="s">
        <v>231</v>
      </c>
    </row>
    <row r="10" spans="1:9" ht="52.5" customHeight="1" x14ac:dyDescent="0.2">
      <c r="A10" s="174" t="s">
        <v>115</v>
      </c>
      <c r="B10" s="175" t="s">
        <v>258</v>
      </c>
      <c r="C10" s="176" t="s">
        <v>259</v>
      </c>
      <c r="D10" s="178" t="s">
        <v>116</v>
      </c>
      <c r="E10" s="178">
        <v>41524</v>
      </c>
      <c r="F10" s="179" t="s">
        <v>119</v>
      </c>
      <c r="G10" s="172" t="s">
        <v>392</v>
      </c>
      <c r="H10" s="177" t="s">
        <v>257</v>
      </c>
      <c r="I10" s="172" t="s">
        <v>234</v>
      </c>
    </row>
    <row r="11" spans="1:9" ht="52.5" customHeight="1" x14ac:dyDescent="0.2">
      <c r="A11" s="174" t="s">
        <v>262</v>
      </c>
      <c r="B11" s="175" t="s">
        <v>264</v>
      </c>
      <c r="C11" s="176" t="s">
        <v>265</v>
      </c>
      <c r="D11" s="178" t="s">
        <v>263</v>
      </c>
      <c r="E11" s="178">
        <v>71170</v>
      </c>
      <c r="F11" s="179" t="s">
        <v>266</v>
      </c>
      <c r="G11" s="172" t="s">
        <v>311</v>
      </c>
      <c r="H11" s="177" t="s">
        <v>267</v>
      </c>
      <c r="I11" s="172" t="s">
        <v>233</v>
      </c>
    </row>
    <row r="12" spans="1:9" ht="52.5" customHeight="1" x14ac:dyDescent="0.2">
      <c r="A12" s="174" t="s">
        <v>170</v>
      </c>
      <c r="B12" s="175" t="s">
        <v>174</v>
      </c>
      <c r="C12" s="176" t="s">
        <v>171</v>
      </c>
      <c r="D12" s="178" t="s">
        <v>172</v>
      </c>
      <c r="E12" s="178">
        <v>41434</v>
      </c>
      <c r="F12" s="179" t="s">
        <v>175</v>
      </c>
      <c r="G12" s="172" t="s">
        <v>173</v>
      </c>
      <c r="H12" s="177" t="s">
        <v>176</v>
      </c>
      <c r="I12" s="172" t="s">
        <v>231</v>
      </c>
    </row>
    <row r="13" spans="1:9" ht="52.5" customHeight="1" x14ac:dyDescent="0.2">
      <c r="A13" s="174" t="s">
        <v>376</v>
      </c>
      <c r="B13" s="175" t="s">
        <v>196</v>
      </c>
      <c r="C13" s="176" t="s">
        <v>196</v>
      </c>
      <c r="D13" s="178" t="s">
        <v>377</v>
      </c>
      <c r="E13" s="178" t="s">
        <v>196</v>
      </c>
      <c r="F13" s="179" t="s">
        <v>196</v>
      </c>
      <c r="G13" s="172" t="s">
        <v>378</v>
      </c>
      <c r="H13" s="177" t="s">
        <v>196</v>
      </c>
      <c r="I13" s="172" t="s">
        <v>236</v>
      </c>
    </row>
    <row r="14" spans="1:9" ht="52.5" customHeight="1" x14ac:dyDescent="0.2">
      <c r="A14" s="174" t="s">
        <v>150</v>
      </c>
      <c r="B14" s="175" t="s">
        <v>151</v>
      </c>
      <c r="C14" s="176" t="s">
        <v>152</v>
      </c>
      <c r="D14" s="178" t="s">
        <v>153</v>
      </c>
      <c r="E14" s="178">
        <v>41428</v>
      </c>
      <c r="F14" s="179" t="s">
        <v>154</v>
      </c>
      <c r="G14" s="172" t="s">
        <v>277</v>
      </c>
      <c r="H14" s="177" t="s">
        <v>155</v>
      </c>
      <c r="I14" s="172" t="s">
        <v>231</v>
      </c>
    </row>
    <row r="15" spans="1:9" ht="52.5" customHeight="1" x14ac:dyDescent="0.2">
      <c r="A15" s="164" t="s">
        <v>325</v>
      </c>
      <c r="B15" s="165" t="s">
        <v>326</v>
      </c>
      <c r="C15" s="166" t="s">
        <v>327</v>
      </c>
      <c r="D15" s="169" t="s">
        <v>328</v>
      </c>
      <c r="E15" s="169">
        <v>70770</v>
      </c>
      <c r="F15" s="167" t="s">
        <v>329</v>
      </c>
      <c r="G15" s="172" t="s">
        <v>330</v>
      </c>
      <c r="H15" s="168" t="s">
        <v>331</v>
      </c>
      <c r="I15" s="172" t="s">
        <v>232</v>
      </c>
    </row>
    <row r="16" spans="1:9" ht="52.5" customHeight="1" x14ac:dyDescent="0.2">
      <c r="A16" s="174" t="s">
        <v>118</v>
      </c>
      <c r="B16" s="175" t="s">
        <v>269</v>
      </c>
      <c r="C16" s="176" t="s">
        <v>268</v>
      </c>
      <c r="D16" s="178" t="s">
        <v>92</v>
      </c>
      <c r="E16" s="178">
        <v>21021</v>
      </c>
      <c r="F16" s="179" t="s">
        <v>120</v>
      </c>
      <c r="G16" s="172" t="s">
        <v>283</v>
      </c>
      <c r="H16" s="177" t="s">
        <v>117</v>
      </c>
      <c r="I16" s="172" t="s">
        <v>235</v>
      </c>
    </row>
    <row r="17" spans="1:9" ht="52.5" customHeight="1" x14ac:dyDescent="0.2">
      <c r="A17" s="174" t="s">
        <v>130</v>
      </c>
      <c r="B17" s="175" t="s">
        <v>306</v>
      </c>
      <c r="C17" s="176" t="s">
        <v>307</v>
      </c>
      <c r="D17" s="178" t="s">
        <v>308</v>
      </c>
      <c r="E17" s="178">
        <v>70960</v>
      </c>
      <c r="F17" s="179" t="s">
        <v>309</v>
      </c>
      <c r="G17" s="172" t="s">
        <v>270</v>
      </c>
      <c r="H17" s="177" t="s">
        <v>86</v>
      </c>
      <c r="I17" s="172" t="s">
        <v>236</v>
      </c>
    </row>
    <row r="18" spans="1:9" ht="52.5" customHeight="1" x14ac:dyDescent="0.2">
      <c r="A18" s="174" t="s">
        <v>131</v>
      </c>
      <c r="B18" s="175" t="s">
        <v>132</v>
      </c>
      <c r="C18" s="176" t="s">
        <v>133</v>
      </c>
      <c r="D18" s="178" t="s">
        <v>134</v>
      </c>
      <c r="E18" s="178">
        <v>40538</v>
      </c>
      <c r="F18" s="179" t="s">
        <v>137</v>
      </c>
      <c r="G18" s="172" t="s">
        <v>135</v>
      </c>
      <c r="H18" s="177" t="s">
        <v>136</v>
      </c>
      <c r="I18" s="172" t="s">
        <v>231</v>
      </c>
    </row>
    <row r="19" spans="1:9" ht="52.5" customHeight="1" x14ac:dyDescent="0.2">
      <c r="A19" s="193" t="s">
        <v>379</v>
      </c>
      <c r="B19" s="192" t="s">
        <v>388</v>
      </c>
      <c r="C19" s="191" t="s">
        <v>389</v>
      </c>
      <c r="D19" s="191" t="s">
        <v>387</v>
      </c>
      <c r="E19" s="191">
        <v>40477</v>
      </c>
      <c r="F19" s="191" t="s">
        <v>390</v>
      </c>
      <c r="G19" s="190" t="s">
        <v>380</v>
      </c>
      <c r="H19" s="191" t="s">
        <v>391</v>
      </c>
      <c r="I19" s="190" t="s">
        <v>236</v>
      </c>
    </row>
    <row r="20" spans="1:9" ht="52.5" customHeight="1" x14ac:dyDescent="0.2">
      <c r="A20" s="184" t="s">
        <v>138</v>
      </c>
      <c r="B20" s="180" t="s">
        <v>299</v>
      </c>
      <c r="C20" s="177" t="s">
        <v>300</v>
      </c>
      <c r="D20" s="177" t="s">
        <v>301</v>
      </c>
      <c r="E20" s="177">
        <v>40541</v>
      </c>
      <c r="F20" s="177" t="s">
        <v>302</v>
      </c>
      <c r="G20" s="173" t="s">
        <v>282</v>
      </c>
      <c r="H20" s="177" t="s">
        <v>207</v>
      </c>
      <c r="I20" s="173" t="s">
        <v>235</v>
      </c>
    </row>
    <row r="21" spans="1:9" ht="52.5" customHeight="1" x14ac:dyDescent="0.2">
      <c r="A21" s="182" t="s">
        <v>145</v>
      </c>
      <c r="B21" s="183" t="s">
        <v>146</v>
      </c>
      <c r="C21" s="181" t="s">
        <v>147</v>
      </c>
      <c r="D21" s="181" t="s">
        <v>148</v>
      </c>
      <c r="E21" s="181">
        <v>41623</v>
      </c>
      <c r="F21" s="181" t="s">
        <v>149</v>
      </c>
      <c r="G21" s="173" t="s">
        <v>281</v>
      </c>
      <c r="H21" s="181" t="s">
        <v>177</v>
      </c>
      <c r="I21" s="173" t="s">
        <v>236</v>
      </c>
    </row>
    <row r="22" spans="1:9" ht="52.5" customHeight="1" x14ac:dyDescent="0.2">
      <c r="A22" s="164" t="s">
        <v>99</v>
      </c>
      <c r="B22" s="165" t="s">
        <v>100</v>
      </c>
      <c r="C22" s="166" t="s">
        <v>101</v>
      </c>
      <c r="D22" s="169" t="s">
        <v>102</v>
      </c>
      <c r="E22" s="169">
        <v>41433</v>
      </c>
      <c r="F22" s="167" t="s">
        <v>103</v>
      </c>
      <c r="G22" s="172" t="s">
        <v>251</v>
      </c>
      <c r="H22" s="168" t="s">
        <v>109</v>
      </c>
      <c r="I22" s="172" t="s">
        <v>235</v>
      </c>
    </row>
    <row r="23" spans="1:9" ht="52.5" customHeight="1" x14ac:dyDescent="0.2">
      <c r="A23" s="174" t="s">
        <v>290</v>
      </c>
      <c r="B23" s="175" t="s">
        <v>249</v>
      </c>
      <c r="C23" s="176" t="s">
        <v>250</v>
      </c>
      <c r="D23" s="178" t="s">
        <v>396</v>
      </c>
      <c r="E23" s="178">
        <v>41419</v>
      </c>
      <c r="F23" s="179" t="s">
        <v>310</v>
      </c>
      <c r="G23" s="172" t="s">
        <v>395</v>
      </c>
      <c r="H23" s="177" t="s">
        <v>394</v>
      </c>
      <c r="I23" s="172" t="s">
        <v>231</v>
      </c>
    </row>
    <row r="24" spans="1:9" ht="52.5" customHeight="1" x14ac:dyDescent="0.2">
      <c r="A24" s="174" t="s">
        <v>163</v>
      </c>
      <c r="B24" s="175" t="s">
        <v>164</v>
      </c>
      <c r="C24" s="176" t="s">
        <v>165</v>
      </c>
      <c r="D24" s="178" t="s">
        <v>166</v>
      </c>
      <c r="E24" s="178">
        <v>41575</v>
      </c>
      <c r="F24" s="179" t="s">
        <v>167</v>
      </c>
      <c r="G24" s="172" t="s">
        <v>168</v>
      </c>
      <c r="H24" s="177" t="s">
        <v>169</v>
      </c>
      <c r="I24" s="172" t="s">
        <v>232</v>
      </c>
    </row>
    <row r="25" spans="1:9" ht="52.5" customHeight="1" x14ac:dyDescent="0.2">
      <c r="A25" s="174" t="s">
        <v>139</v>
      </c>
      <c r="B25" s="175" t="s">
        <v>140</v>
      </c>
      <c r="C25" s="176" t="s">
        <v>141</v>
      </c>
      <c r="D25" s="178" t="s">
        <v>142</v>
      </c>
      <c r="E25" s="178">
        <v>75461</v>
      </c>
      <c r="F25" s="179" t="s">
        <v>144</v>
      </c>
      <c r="G25" s="172" t="s">
        <v>364</v>
      </c>
      <c r="H25" s="177" t="s">
        <v>143</v>
      </c>
      <c r="I25" s="172" t="s">
        <v>233</v>
      </c>
    </row>
    <row r="26" spans="1:9" ht="52.5" customHeight="1" x14ac:dyDescent="0.2">
      <c r="A26" s="174" t="s">
        <v>274</v>
      </c>
      <c r="B26" s="175"/>
      <c r="C26" s="176"/>
      <c r="D26" s="178" t="s">
        <v>276</v>
      </c>
      <c r="E26" s="178"/>
      <c r="F26" s="179"/>
      <c r="G26" s="172" t="s">
        <v>275</v>
      </c>
      <c r="H26" s="177"/>
      <c r="I26" s="172"/>
    </row>
    <row r="27" spans="1:9" ht="52.5" customHeight="1" x14ac:dyDescent="0.2">
      <c r="A27" s="164" t="s">
        <v>356</v>
      </c>
      <c r="B27" s="165" t="s">
        <v>357</v>
      </c>
      <c r="C27" s="166" t="s">
        <v>358</v>
      </c>
      <c r="D27" s="169" t="s">
        <v>359</v>
      </c>
      <c r="E27" s="169">
        <v>40562</v>
      </c>
      <c r="F27" s="167" t="s">
        <v>360</v>
      </c>
      <c r="G27" s="172" t="s">
        <v>361</v>
      </c>
      <c r="H27" s="168" t="s">
        <v>362</v>
      </c>
      <c r="I27" s="172" t="s">
        <v>232</v>
      </c>
    </row>
    <row r="28" spans="1:9" ht="66.75" customHeight="1" x14ac:dyDescent="0.2">
      <c r="A28" s="164" t="s">
        <v>95</v>
      </c>
      <c r="B28" s="286" t="s">
        <v>409</v>
      </c>
      <c r="C28" s="166" t="s">
        <v>385</v>
      </c>
      <c r="D28" s="169" t="s">
        <v>96</v>
      </c>
      <c r="E28" s="169">
        <v>79882</v>
      </c>
      <c r="F28" s="167" t="s">
        <v>97</v>
      </c>
      <c r="G28" s="172" t="s">
        <v>355</v>
      </c>
      <c r="H28" s="168" t="s">
        <v>110</v>
      </c>
      <c r="I28" s="172" t="s">
        <v>231</v>
      </c>
    </row>
    <row r="29" spans="1:9" ht="66.75" customHeight="1" x14ac:dyDescent="0.2">
      <c r="A29" s="174" t="s">
        <v>297</v>
      </c>
      <c r="B29" s="175" t="s">
        <v>284</v>
      </c>
      <c r="C29" s="176" t="s">
        <v>285</v>
      </c>
      <c r="D29" s="178" t="s">
        <v>298</v>
      </c>
      <c r="E29" s="178">
        <v>41467</v>
      </c>
      <c r="F29" s="179" t="s">
        <v>286</v>
      </c>
      <c r="G29" s="172" t="s">
        <v>287</v>
      </c>
      <c r="H29" s="177" t="s">
        <v>178</v>
      </c>
      <c r="I29" s="172" t="s">
        <v>231</v>
      </c>
    </row>
    <row r="30" spans="1:9" ht="52.5" customHeight="1" x14ac:dyDescent="0.2">
      <c r="A30" s="164" t="s">
        <v>340</v>
      </c>
      <c r="B30" s="165" t="s">
        <v>381</v>
      </c>
      <c r="C30" s="166" t="s">
        <v>382</v>
      </c>
      <c r="D30" s="169" t="s">
        <v>341</v>
      </c>
      <c r="E30" s="169">
        <v>88864</v>
      </c>
      <c r="F30" s="167" t="s">
        <v>383</v>
      </c>
      <c r="G30" s="172" t="s">
        <v>384</v>
      </c>
      <c r="H30" s="168" t="s">
        <v>342</v>
      </c>
      <c r="I30" s="172" t="s">
        <v>231</v>
      </c>
    </row>
    <row r="31" spans="1:9" ht="52.5" customHeight="1" x14ac:dyDescent="0.2">
      <c r="A31" s="164" t="s">
        <v>104</v>
      </c>
      <c r="B31" s="165" t="s">
        <v>105</v>
      </c>
      <c r="C31" s="166" t="s">
        <v>106</v>
      </c>
      <c r="D31" s="169" t="s">
        <v>304</v>
      </c>
      <c r="E31" s="169">
        <v>127333</v>
      </c>
      <c r="F31" s="167" t="s">
        <v>107</v>
      </c>
      <c r="G31" s="172" t="s">
        <v>303</v>
      </c>
      <c r="H31" s="168" t="s">
        <v>305</v>
      </c>
      <c r="I31" s="172" t="s">
        <v>235</v>
      </c>
    </row>
    <row r="32" spans="1:9" ht="52.5" customHeight="1" x14ac:dyDescent="0.2">
      <c r="A32" s="174" t="s">
        <v>156</v>
      </c>
      <c r="B32" s="175" t="s">
        <v>157</v>
      </c>
      <c r="C32" s="176" t="s">
        <v>158</v>
      </c>
      <c r="D32" s="178" t="s">
        <v>159</v>
      </c>
      <c r="E32" s="178">
        <v>42106</v>
      </c>
      <c r="F32" s="179" t="s">
        <v>160</v>
      </c>
      <c r="G32" s="172" t="s">
        <v>161</v>
      </c>
      <c r="H32" s="177" t="s">
        <v>162</v>
      </c>
      <c r="I32" s="172" t="s">
        <v>231</v>
      </c>
    </row>
    <row r="33" spans="1:9" ht="52.5" customHeight="1" x14ac:dyDescent="0.2">
      <c r="A33" s="174" t="s">
        <v>197</v>
      </c>
      <c r="B33" s="175" t="s">
        <v>199</v>
      </c>
      <c r="C33" s="176" t="s">
        <v>200</v>
      </c>
      <c r="D33" s="178" t="s">
        <v>198</v>
      </c>
      <c r="E33" s="178">
        <v>70270</v>
      </c>
      <c r="F33" s="185" t="s">
        <v>201</v>
      </c>
      <c r="G33" s="172" t="s">
        <v>202</v>
      </c>
      <c r="H33" s="177" t="s">
        <v>196</v>
      </c>
      <c r="I33" s="172" t="s">
        <v>234</v>
      </c>
    </row>
    <row r="34" spans="1:9" ht="52.5" customHeight="1" x14ac:dyDescent="0.2">
      <c r="A34" s="164" t="s">
        <v>332</v>
      </c>
      <c r="B34" s="165" t="s">
        <v>333</v>
      </c>
      <c r="C34" s="166" t="s">
        <v>334</v>
      </c>
      <c r="D34" s="169" t="s">
        <v>335</v>
      </c>
      <c r="E34" s="169" t="s">
        <v>336</v>
      </c>
      <c r="F34" s="167" t="s">
        <v>337</v>
      </c>
      <c r="G34" s="172" t="s">
        <v>338</v>
      </c>
      <c r="H34" s="168" t="s">
        <v>339</v>
      </c>
      <c r="I34" s="172"/>
    </row>
    <row r="35" spans="1:9" x14ac:dyDescent="0.2">
      <c r="A35" s="15"/>
      <c r="B35" s="14"/>
      <c r="C35" s="11"/>
      <c r="D35" s="11"/>
      <c r="E35" s="11"/>
      <c r="F35" s="11"/>
      <c r="G35" s="12"/>
      <c r="H35" s="155"/>
      <c r="I35" s="12"/>
    </row>
    <row r="36" spans="1:9" x14ac:dyDescent="0.2">
      <c r="A36" s="15"/>
      <c r="B36" s="14"/>
      <c r="C36" s="11"/>
      <c r="D36" s="11"/>
      <c r="E36" s="11"/>
      <c r="F36" s="11"/>
      <c r="G36" s="12"/>
      <c r="H36" s="155"/>
      <c r="I36" s="12"/>
    </row>
    <row r="37" spans="1:9" x14ac:dyDescent="0.2">
      <c r="A37" s="15"/>
      <c r="B37" s="14"/>
      <c r="C37" s="11"/>
      <c r="D37" s="11"/>
      <c r="E37" s="11"/>
      <c r="F37" s="11"/>
      <c r="G37" s="12"/>
      <c r="H37" s="155"/>
      <c r="I37" s="12"/>
    </row>
    <row r="38" spans="1:9" x14ac:dyDescent="0.2">
      <c r="A38" s="15"/>
      <c r="B38" s="14"/>
      <c r="C38" s="11"/>
      <c r="D38" s="11"/>
      <c r="E38" s="11"/>
      <c r="F38" s="11"/>
      <c r="G38" s="12"/>
      <c r="H38" s="11"/>
      <c r="I38" s="12"/>
    </row>
    <row r="39" spans="1:9" x14ac:dyDescent="0.2">
      <c r="A39" s="15"/>
      <c r="B39" s="14"/>
      <c r="C39" s="11"/>
      <c r="D39" s="11"/>
      <c r="E39" s="11"/>
      <c r="F39" s="11"/>
      <c r="G39" s="12"/>
      <c r="H39" s="11"/>
      <c r="I39" s="12"/>
    </row>
    <row r="40" spans="1:9" x14ac:dyDescent="0.2">
      <c r="A40" s="15"/>
      <c r="B40" s="14"/>
      <c r="C40" s="11"/>
      <c r="D40" s="11"/>
      <c r="E40" s="11"/>
      <c r="F40" s="11"/>
      <c r="G40" s="12"/>
      <c r="H40" s="11"/>
      <c r="I40" s="12"/>
    </row>
    <row r="41" spans="1:9" x14ac:dyDescent="0.2">
      <c r="A41" s="15"/>
      <c r="B41" s="159"/>
      <c r="C41" s="11"/>
      <c r="D41" s="11"/>
      <c r="E41" s="11"/>
      <c r="F41" s="11"/>
      <c r="G41" s="12"/>
      <c r="H41" s="155"/>
      <c r="I41" s="12"/>
    </row>
    <row r="42" spans="1:9" x14ac:dyDescent="0.2">
      <c r="A42" s="15"/>
      <c r="B42" s="159"/>
      <c r="C42" s="11"/>
      <c r="D42" s="11"/>
      <c r="E42" s="11"/>
      <c r="F42" s="11"/>
      <c r="G42" s="12"/>
      <c r="H42" s="155"/>
      <c r="I42" s="12"/>
    </row>
    <row r="43" spans="1:9" x14ac:dyDescent="0.2">
      <c r="A43" s="156"/>
      <c r="B43" s="14"/>
      <c r="C43" s="11"/>
      <c r="D43" s="11"/>
      <c r="E43" s="11"/>
      <c r="F43" s="11"/>
      <c r="G43" s="12"/>
      <c r="H43" s="11"/>
      <c r="I43" s="12"/>
    </row>
    <row r="44" spans="1:9" x14ac:dyDescent="0.2">
      <c r="A44" s="15"/>
      <c r="B44" s="14"/>
      <c r="C44" s="11"/>
      <c r="D44" s="11"/>
      <c r="E44" s="11"/>
      <c r="F44" s="11"/>
      <c r="G44" s="12"/>
      <c r="H44" s="155"/>
      <c r="I44" s="12"/>
    </row>
    <row r="45" spans="1:9" x14ac:dyDescent="0.2">
      <c r="A45" s="162"/>
      <c r="B45" s="160"/>
      <c r="C45" s="161"/>
      <c r="D45" s="11"/>
      <c r="E45" s="11"/>
      <c r="F45" s="11"/>
      <c r="G45" s="12"/>
      <c r="H45" s="161"/>
      <c r="I45" s="186"/>
    </row>
    <row r="46" spans="1:9" x14ac:dyDescent="0.2">
      <c r="A46" s="156"/>
      <c r="B46" s="159"/>
      <c r="C46" s="155"/>
      <c r="D46" s="11"/>
      <c r="E46" s="11"/>
      <c r="F46" s="11"/>
      <c r="G46" s="12"/>
      <c r="H46" s="155"/>
      <c r="I46" s="12"/>
    </row>
    <row r="47" spans="1:9" x14ac:dyDescent="0.2">
      <c r="A47" s="15"/>
      <c r="B47" s="14"/>
      <c r="C47" s="11"/>
      <c r="D47" s="11"/>
      <c r="E47" s="11"/>
      <c r="F47" s="92"/>
      <c r="G47" s="12"/>
      <c r="H47" s="11"/>
      <c r="I47" s="12"/>
    </row>
    <row r="48" spans="1:9" x14ac:dyDescent="0.2">
      <c r="A48" s="15"/>
      <c r="B48" s="14"/>
      <c r="C48" s="11"/>
      <c r="D48" s="11"/>
      <c r="E48" s="155"/>
      <c r="F48" s="92"/>
      <c r="G48" s="12"/>
      <c r="H48" s="12"/>
      <c r="I48" s="12"/>
    </row>
    <row r="49" spans="1:9" x14ac:dyDescent="0.2">
      <c r="A49" s="15"/>
      <c r="B49" s="14"/>
      <c r="C49" s="11"/>
      <c r="D49" s="11"/>
      <c r="E49" s="11"/>
      <c r="F49" s="92"/>
      <c r="G49" s="12"/>
      <c r="H49" s="11" t="s">
        <v>37</v>
      </c>
      <c r="I49" s="12"/>
    </row>
    <row r="50" spans="1:9" x14ac:dyDescent="0.2">
      <c r="A50" s="16"/>
      <c r="B50" s="16"/>
      <c r="C50" s="17"/>
      <c r="D50" s="17"/>
      <c r="E50" s="17"/>
      <c r="F50"/>
      <c r="G50"/>
      <c r="H50"/>
      <c r="I50"/>
    </row>
    <row r="51" spans="1:9" x14ac:dyDescent="0.2">
      <c r="A51" s="15"/>
      <c r="B51" s="14"/>
      <c r="C51" s="11"/>
      <c r="D51" s="11"/>
      <c r="E51" s="11"/>
      <c r="F51" s="92"/>
      <c r="G51" s="12"/>
      <c r="H51" s="11" t="s">
        <v>37</v>
      </c>
      <c r="I51" s="12"/>
    </row>
    <row r="52" spans="1:9" x14ac:dyDescent="0.2">
      <c r="A52" s="16"/>
      <c r="B52" s="16"/>
      <c r="C52" s="17"/>
      <c r="D52" s="17"/>
      <c r="E52" s="17"/>
    </row>
  </sheetData>
  <sheetProtection selectLockedCells="1"/>
  <autoFilter ref="A1:I35"/>
  <phoneticPr fontId="7" type="noConversion"/>
  <hyperlinks>
    <hyperlink ref="G28" r:id="rId1"/>
    <hyperlink ref="G22" r:id="rId2"/>
    <hyperlink ref="G31" r:id="rId3"/>
    <hyperlink ref="G16" r:id="rId4"/>
    <hyperlink ref="G2" r:id="rId5"/>
    <hyperlink ref="G9" r:id="rId6"/>
    <hyperlink ref="G17" r:id="rId7"/>
    <hyperlink ref="G18" r:id="rId8"/>
    <hyperlink ref="G20" r:id="rId9"/>
    <hyperlink ref="G25" r:id="rId10"/>
    <hyperlink ref="G29" r:id="rId11"/>
    <hyperlink ref="G21" r:id="rId12"/>
    <hyperlink ref="G14" r:id="rId13"/>
    <hyperlink ref="G32" r:id="rId14"/>
    <hyperlink ref="G24" r:id="rId15"/>
    <hyperlink ref="G12" r:id="rId16"/>
    <hyperlink ref="G5" r:id="rId17"/>
    <hyperlink ref="G33" r:id="rId18"/>
    <hyperlink ref="G10" r:id="rId19"/>
    <hyperlink ref="G6" r:id="rId20"/>
    <hyperlink ref="G8" r:id="rId21"/>
    <hyperlink ref="G15" r:id="rId22"/>
    <hyperlink ref="G7" r:id="rId23"/>
    <hyperlink ref="G11" r:id="rId24"/>
    <hyperlink ref="G26" r:id="rId25"/>
    <hyperlink ref="G4" r:id="rId26" display="cambournecomets@gmail.com;+G28"/>
    <hyperlink ref="G27" r:id="rId27"/>
    <hyperlink ref="G13" r:id="rId28"/>
    <hyperlink ref="G30" r:id="rId29"/>
    <hyperlink ref="G3" r:id="rId30"/>
    <hyperlink ref="G23" r:id="rId31"/>
  </hyperlinks>
  <pageMargins left="0.75" right="0.75" top="1" bottom="1" header="0.5" footer="0.5"/>
  <pageSetup paperSize="9" orientation="portrait" horizontalDpi="4294967294" r:id="rId32"/>
  <headerFooter alignWithMargins="0"/>
  <legacyDrawing r:id="rId3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dimension ref="A1:T80"/>
  <sheetViews>
    <sheetView workbookViewId="0">
      <selection sqref="A1:IV65536"/>
    </sheetView>
  </sheetViews>
  <sheetFormatPr defaultRowHeight="12.75" x14ac:dyDescent="0.2"/>
  <cols>
    <col min="1" max="2" width="6.7109375" style="117" customWidth="1"/>
    <col min="3" max="3" width="6.7109375" style="118" customWidth="1"/>
    <col min="4" max="4" width="6.7109375" style="117" customWidth="1"/>
    <col min="5" max="5" width="6.7109375" style="118" customWidth="1"/>
    <col min="6" max="6" width="6.7109375" style="117" customWidth="1"/>
    <col min="7" max="7" width="6.7109375" style="118" customWidth="1"/>
    <col min="8" max="8" width="6.7109375" style="116" customWidth="1"/>
    <col min="9" max="9" width="5.7109375" style="117" customWidth="1"/>
    <col min="10" max="10" width="5.7109375" style="118" customWidth="1"/>
    <col min="11" max="11" width="5.7109375" style="117" customWidth="1"/>
    <col min="12" max="12" width="5.7109375" style="118" customWidth="1"/>
    <col min="13" max="14" width="11.5703125" customWidth="1"/>
    <col min="15" max="15" width="13.7109375" style="7" customWidth="1"/>
    <col min="17" max="17" width="11.140625" customWidth="1"/>
    <col min="18" max="18" width="34.5703125" customWidth="1"/>
    <col min="20" max="20" width="13.28515625" customWidth="1"/>
  </cols>
  <sheetData>
    <row r="1" spans="1:20" ht="24" customHeight="1" x14ac:dyDescent="0.2">
      <c r="A1" s="119" t="s">
        <v>324</v>
      </c>
      <c r="B1" s="119" t="s">
        <v>312</v>
      </c>
      <c r="C1" s="119" t="s">
        <v>313</v>
      </c>
      <c r="D1" s="119" t="s">
        <v>314</v>
      </c>
      <c r="E1" s="119" t="s">
        <v>315</v>
      </c>
      <c r="F1" s="119" t="s">
        <v>316</v>
      </c>
      <c r="G1" s="119" t="s">
        <v>317</v>
      </c>
      <c r="H1" s="119" t="s">
        <v>318</v>
      </c>
      <c r="I1" s="150" t="s">
        <v>319</v>
      </c>
      <c r="J1" s="150" t="s">
        <v>319</v>
      </c>
      <c r="K1" s="150" t="s">
        <v>320</v>
      </c>
      <c r="L1" s="150" t="s">
        <v>321</v>
      </c>
      <c r="M1" s="119" t="s">
        <v>75</v>
      </c>
      <c r="N1" s="93" t="s">
        <v>71</v>
      </c>
      <c r="O1" s="113" t="s">
        <v>72</v>
      </c>
    </row>
    <row r="2" spans="1:20" x14ac:dyDescent="0.2">
      <c r="A2" s="116" t="s">
        <v>74</v>
      </c>
      <c r="B2" s="116" t="s">
        <v>74</v>
      </c>
      <c r="C2" s="93" t="s">
        <v>74</v>
      </c>
      <c r="D2" s="116" t="s">
        <v>74</v>
      </c>
      <c r="E2" s="93" t="s">
        <v>74</v>
      </c>
      <c r="F2" s="116" t="s">
        <v>74</v>
      </c>
      <c r="G2" s="93" t="s">
        <v>74</v>
      </c>
      <c r="H2" s="116" t="s">
        <v>74</v>
      </c>
      <c r="I2" s="148" t="s">
        <v>322</v>
      </c>
      <c r="J2" s="151" t="s">
        <v>322</v>
      </c>
      <c r="K2" s="148" t="s">
        <v>322</v>
      </c>
      <c r="L2" s="151" t="s">
        <v>322</v>
      </c>
      <c r="N2" s="93" t="s">
        <v>48</v>
      </c>
      <c r="O2" s="7">
        <v>2</v>
      </c>
    </row>
    <row r="3" spans="1:20" x14ac:dyDescent="0.2">
      <c r="A3" s="116" t="s">
        <v>74</v>
      </c>
      <c r="B3" s="116" t="s">
        <v>74</v>
      </c>
      <c r="C3" s="93" t="s">
        <v>74</v>
      </c>
      <c r="D3" s="114" t="s">
        <v>74</v>
      </c>
      <c r="E3" s="93" t="s">
        <v>74</v>
      </c>
      <c r="F3" s="116" t="s">
        <v>74</v>
      </c>
      <c r="G3" s="93" t="s">
        <v>74</v>
      </c>
      <c r="H3" s="116" t="s">
        <v>74</v>
      </c>
      <c r="I3" s="148" t="s">
        <v>322</v>
      </c>
      <c r="J3" s="151" t="s">
        <v>322</v>
      </c>
      <c r="K3" s="148" t="s">
        <v>322</v>
      </c>
      <c r="L3" s="151" t="s">
        <v>322</v>
      </c>
      <c r="N3" s="93" t="s">
        <v>48</v>
      </c>
      <c r="O3" s="7">
        <v>3</v>
      </c>
    </row>
    <row r="4" spans="1:20" x14ac:dyDescent="0.2">
      <c r="A4" s="116" t="s">
        <v>74</v>
      </c>
      <c r="B4" s="116" t="s">
        <v>74</v>
      </c>
      <c r="C4" s="93" t="s">
        <v>74</v>
      </c>
      <c r="D4" s="114" t="s">
        <v>74</v>
      </c>
      <c r="E4" s="93" t="s">
        <v>74</v>
      </c>
      <c r="F4" s="116" t="s">
        <v>74</v>
      </c>
      <c r="G4" s="93" t="s">
        <v>74</v>
      </c>
      <c r="H4" s="116" t="s">
        <v>74</v>
      </c>
      <c r="I4" s="148" t="s">
        <v>322</v>
      </c>
      <c r="J4" s="151" t="s">
        <v>322</v>
      </c>
      <c r="K4" s="148" t="s">
        <v>322</v>
      </c>
      <c r="L4" s="151" t="s">
        <v>322</v>
      </c>
      <c r="N4" s="93" t="s">
        <v>48</v>
      </c>
      <c r="O4" s="7">
        <v>4</v>
      </c>
      <c r="Q4" s="45" t="s">
        <v>16</v>
      </c>
      <c r="R4" s="46" t="s">
        <v>27</v>
      </c>
      <c r="T4" s="123"/>
    </row>
    <row r="5" spans="1:20" x14ac:dyDescent="0.2">
      <c r="A5" s="116" t="s">
        <v>74</v>
      </c>
      <c r="B5" s="116" t="s">
        <v>74</v>
      </c>
      <c r="C5" s="93" t="s">
        <v>74</v>
      </c>
      <c r="D5" s="114" t="s">
        <v>74</v>
      </c>
      <c r="E5" s="93" t="s">
        <v>74</v>
      </c>
      <c r="F5" s="116" t="s">
        <v>74</v>
      </c>
      <c r="G5" s="93" t="s">
        <v>74</v>
      </c>
      <c r="H5" s="116" t="s">
        <v>74</v>
      </c>
      <c r="I5" s="148" t="s">
        <v>322</v>
      </c>
      <c r="J5" s="151" t="s">
        <v>322</v>
      </c>
      <c r="K5" s="148" t="s">
        <v>322</v>
      </c>
      <c r="L5" s="151" t="s">
        <v>322</v>
      </c>
      <c r="N5" s="93" t="s">
        <v>48</v>
      </c>
      <c r="O5" s="7">
        <v>5</v>
      </c>
      <c r="Q5" s="49" t="s">
        <v>17</v>
      </c>
      <c r="R5" s="138" t="s">
        <v>93</v>
      </c>
      <c r="T5" s="123"/>
    </row>
    <row r="6" spans="1:20" x14ac:dyDescent="0.2">
      <c r="A6" s="116" t="s">
        <v>49</v>
      </c>
      <c r="B6" s="148" t="s">
        <v>48</v>
      </c>
      <c r="C6" s="149" t="s">
        <v>48</v>
      </c>
      <c r="D6" s="148" t="s">
        <v>48</v>
      </c>
      <c r="E6" s="149" t="s">
        <v>48</v>
      </c>
      <c r="F6" s="115" t="s">
        <v>48</v>
      </c>
      <c r="G6" s="94" t="s">
        <v>48</v>
      </c>
      <c r="H6" s="116" t="s">
        <v>48</v>
      </c>
      <c r="I6" s="148" t="s">
        <v>322</v>
      </c>
      <c r="J6" s="151" t="s">
        <v>322</v>
      </c>
      <c r="K6" s="148" t="s">
        <v>322</v>
      </c>
      <c r="L6" s="151" t="s">
        <v>322</v>
      </c>
      <c r="N6" s="94" t="s">
        <v>48</v>
      </c>
      <c r="O6" s="7">
        <v>6</v>
      </c>
      <c r="Q6" s="49" t="s">
        <v>18</v>
      </c>
      <c r="R6" s="138" t="s">
        <v>94</v>
      </c>
    </row>
    <row r="7" spans="1:20" x14ac:dyDescent="0.2">
      <c r="A7" s="116" t="s">
        <v>49</v>
      </c>
      <c r="B7" s="148" t="s">
        <v>48</v>
      </c>
      <c r="C7" s="149" t="s">
        <v>48</v>
      </c>
      <c r="D7" s="148" t="s">
        <v>48</v>
      </c>
      <c r="E7" s="149" t="s">
        <v>48</v>
      </c>
      <c r="F7" s="148" t="s">
        <v>48</v>
      </c>
      <c r="G7" s="149" t="s">
        <v>48</v>
      </c>
      <c r="H7" s="116" t="s">
        <v>48</v>
      </c>
      <c r="I7" s="148" t="s">
        <v>322</v>
      </c>
      <c r="J7" s="151" t="s">
        <v>322</v>
      </c>
      <c r="K7" s="148" t="s">
        <v>322</v>
      </c>
      <c r="L7" s="151" t="s">
        <v>322</v>
      </c>
      <c r="N7" s="95" t="s">
        <v>48</v>
      </c>
      <c r="O7" s="7">
        <v>7</v>
      </c>
      <c r="Q7" s="49" t="s">
        <v>19</v>
      </c>
      <c r="R7" s="138" t="s">
        <v>203</v>
      </c>
    </row>
    <row r="8" spans="1:20" x14ac:dyDescent="0.2">
      <c r="A8" s="116" t="s">
        <v>49</v>
      </c>
      <c r="B8" s="116" t="s">
        <v>49</v>
      </c>
      <c r="C8" s="149" t="s">
        <v>48</v>
      </c>
      <c r="D8" s="148" t="s">
        <v>48</v>
      </c>
      <c r="E8" s="149" t="s">
        <v>48</v>
      </c>
      <c r="F8" s="115" t="s">
        <v>48</v>
      </c>
      <c r="G8" s="96" t="s">
        <v>48</v>
      </c>
      <c r="H8" s="116" t="s">
        <v>48</v>
      </c>
      <c r="I8" s="148" t="s">
        <v>322</v>
      </c>
      <c r="J8" s="151" t="s">
        <v>322</v>
      </c>
      <c r="K8" s="148" t="s">
        <v>322</v>
      </c>
      <c r="L8" s="151" t="s">
        <v>322</v>
      </c>
      <c r="N8" s="94" t="s">
        <v>48</v>
      </c>
      <c r="O8" s="7">
        <v>8</v>
      </c>
      <c r="Q8" s="49" t="s">
        <v>20</v>
      </c>
      <c r="R8" s="138" t="s">
        <v>204</v>
      </c>
    </row>
    <row r="9" spans="1:20" x14ac:dyDescent="0.2">
      <c r="A9" s="116" t="s">
        <v>49</v>
      </c>
      <c r="B9" s="116" t="s">
        <v>49</v>
      </c>
      <c r="C9" s="96" t="s">
        <v>49</v>
      </c>
      <c r="D9" s="116" t="s">
        <v>49</v>
      </c>
      <c r="E9" s="96" t="s">
        <v>49</v>
      </c>
      <c r="F9" s="116" t="s">
        <v>49</v>
      </c>
      <c r="G9" s="96" t="s">
        <v>49</v>
      </c>
      <c r="H9" s="116" t="s">
        <v>49</v>
      </c>
      <c r="I9" s="148" t="s">
        <v>322</v>
      </c>
      <c r="J9" s="151" t="s">
        <v>322</v>
      </c>
      <c r="K9" s="148" t="s">
        <v>322</v>
      </c>
      <c r="L9" s="151" t="s">
        <v>322</v>
      </c>
      <c r="N9" s="96" t="s">
        <v>49</v>
      </c>
      <c r="O9" s="7">
        <v>9</v>
      </c>
      <c r="Q9" s="49" t="s">
        <v>21</v>
      </c>
      <c r="R9" s="138" t="s">
        <v>220</v>
      </c>
    </row>
    <row r="10" spans="1:20" x14ac:dyDescent="0.2">
      <c r="A10" s="116" t="s">
        <v>49</v>
      </c>
      <c r="B10" s="116" t="s">
        <v>49</v>
      </c>
      <c r="C10" s="96" t="s">
        <v>49</v>
      </c>
      <c r="D10" s="116" t="s">
        <v>49</v>
      </c>
      <c r="E10" s="96" t="s">
        <v>49</v>
      </c>
      <c r="F10" s="116" t="s">
        <v>49</v>
      </c>
      <c r="G10" s="96" t="s">
        <v>49</v>
      </c>
      <c r="H10" s="116" t="s">
        <v>49</v>
      </c>
      <c r="I10" s="148" t="s">
        <v>322</v>
      </c>
      <c r="J10" s="151" t="s">
        <v>322</v>
      </c>
      <c r="K10" s="148" t="s">
        <v>322</v>
      </c>
      <c r="L10" s="151" t="s">
        <v>322</v>
      </c>
      <c r="N10" s="96" t="s">
        <v>49</v>
      </c>
      <c r="O10" s="7">
        <v>10</v>
      </c>
      <c r="Q10" s="49" t="s">
        <v>38</v>
      </c>
      <c r="R10" s="138" t="s">
        <v>182</v>
      </c>
    </row>
    <row r="11" spans="1:20" x14ac:dyDescent="0.2">
      <c r="A11" s="116" t="s">
        <v>50</v>
      </c>
      <c r="B11" s="116" t="s">
        <v>50</v>
      </c>
      <c r="C11" s="96" t="s">
        <v>50</v>
      </c>
      <c r="D11" s="116" t="s">
        <v>50</v>
      </c>
      <c r="E11" s="96" t="s">
        <v>50</v>
      </c>
      <c r="F11" s="116" t="s">
        <v>50</v>
      </c>
      <c r="G11" s="96" t="s">
        <v>50</v>
      </c>
      <c r="H11" s="116" t="s">
        <v>50</v>
      </c>
      <c r="I11" s="148" t="s">
        <v>322</v>
      </c>
      <c r="J11" s="151" t="s">
        <v>322</v>
      </c>
      <c r="K11" s="148" t="s">
        <v>322</v>
      </c>
      <c r="L11" s="151" t="s">
        <v>322</v>
      </c>
      <c r="N11" s="96" t="s">
        <v>50</v>
      </c>
      <c r="O11" s="7">
        <v>11</v>
      </c>
      <c r="Q11" s="49" t="s">
        <v>68</v>
      </c>
      <c r="R11" s="138" t="s">
        <v>183</v>
      </c>
    </row>
    <row r="12" spans="1:20" x14ac:dyDescent="0.2">
      <c r="A12" s="116" t="s">
        <v>50</v>
      </c>
      <c r="B12" s="116" t="s">
        <v>50</v>
      </c>
      <c r="C12" s="96" t="s">
        <v>50</v>
      </c>
      <c r="D12" s="116" t="s">
        <v>50</v>
      </c>
      <c r="E12" s="96" t="s">
        <v>50</v>
      </c>
      <c r="F12" s="116" t="s">
        <v>50</v>
      </c>
      <c r="G12" s="96" t="s">
        <v>50</v>
      </c>
      <c r="H12" s="116" t="s">
        <v>50</v>
      </c>
      <c r="I12" s="148" t="s">
        <v>322</v>
      </c>
      <c r="J12" s="151" t="s">
        <v>322</v>
      </c>
      <c r="K12" s="148" t="s">
        <v>322</v>
      </c>
      <c r="L12" s="151" t="s">
        <v>322</v>
      </c>
      <c r="N12" s="97" t="s">
        <v>50</v>
      </c>
      <c r="O12" s="7">
        <v>12</v>
      </c>
      <c r="Q12" s="49" t="s">
        <v>67</v>
      </c>
      <c r="R12" s="138" t="s">
        <v>184</v>
      </c>
    </row>
    <row r="13" spans="1:20" x14ac:dyDescent="0.2">
      <c r="A13" s="116" t="s">
        <v>51</v>
      </c>
      <c r="B13" s="116" t="s">
        <v>51</v>
      </c>
      <c r="C13" s="96" t="s">
        <v>51</v>
      </c>
      <c r="D13" s="116" t="s">
        <v>343</v>
      </c>
      <c r="E13" s="96" t="s">
        <v>343</v>
      </c>
      <c r="F13" s="116" t="s">
        <v>343</v>
      </c>
      <c r="G13" s="96" t="s">
        <v>343</v>
      </c>
      <c r="H13" s="116" t="s">
        <v>343</v>
      </c>
      <c r="I13" s="148" t="s">
        <v>322</v>
      </c>
      <c r="J13" s="151" t="s">
        <v>322</v>
      </c>
      <c r="K13" s="148" t="s">
        <v>322</v>
      </c>
      <c r="L13" s="151" t="s">
        <v>322</v>
      </c>
      <c r="N13" s="96" t="s">
        <v>51</v>
      </c>
      <c r="O13" s="7">
        <v>13</v>
      </c>
      <c r="Q13" s="52" t="s">
        <v>30</v>
      </c>
      <c r="R13" s="138" t="s">
        <v>185</v>
      </c>
    </row>
    <row r="14" spans="1:20" x14ac:dyDescent="0.2">
      <c r="A14" s="116" t="s">
        <v>51</v>
      </c>
      <c r="B14" s="116" t="s">
        <v>51</v>
      </c>
      <c r="C14" s="96" t="s">
        <v>51</v>
      </c>
      <c r="D14" s="116" t="s">
        <v>343</v>
      </c>
      <c r="E14" s="96" t="s">
        <v>343</v>
      </c>
      <c r="F14" s="116" t="s">
        <v>343</v>
      </c>
      <c r="G14" s="96" t="s">
        <v>343</v>
      </c>
      <c r="H14" s="116" t="s">
        <v>343</v>
      </c>
      <c r="I14" s="148" t="s">
        <v>322</v>
      </c>
      <c r="J14" s="151" t="s">
        <v>322</v>
      </c>
      <c r="K14" s="148" t="s">
        <v>322</v>
      </c>
      <c r="L14" s="151" t="s">
        <v>322</v>
      </c>
      <c r="N14" s="96" t="s">
        <v>51</v>
      </c>
      <c r="O14" s="7">
        <v>14</v>
      </c>
      <c r="Q14" s="54" t="s">
        <v>38</v>
      </c>
      <c r="R14" s="138" t="s">
        <v>180</v>
      </c>
    </row>
    <row r="15" spans="1:20" x14ac:dyDescent="0.2">
      <c r="A15" s="116" t="s">
        <v>52</v>
      </c>
      <c r="B15" s="116" t="s">
        <v>73</v>
      </c>
      <c r="C15" s="96" t="s">
        <v>73</v>
      </c>
      <c r="D15" s="116" t="s">
        <v>343</v>
      </c>
      <c r="E15" s="96" t="s">
        <v>343</v>
      </c>
      <c r="F15" s="116" t="s">
        <v>343</v>
      </c>
      <c r="G15" s="96" t="s">
        <v>343</v>
      </c>
      <c r="H15" s="116" t="s">
        <v>343</v>
      </c>
      <c r="I15" s="148" t="s">
        <v>322</v>
      </c>
      <c r="J15" s="151" t="s">
        <v>322</v>
      </c>
      <c r="K15" s="148" t="s">
        <v>322</v>
      </c>
      <c r="L15" s="151" t="s">
        <v>322</v>
      </c>
      <c r="N15" s="96" t="s">
        <v>52</v>
      </c>
      <c r="O15" s="7">
        <v>15</v>
      </c>
      <c r="Q15" s="54" t="s">
        <v>42</v>
      </c>
      <c r="R15" s="138" t="s">
        <v>181</v>
      </c>
    </row>
    <row r="16" spans="1:20" x14ac:dyDescent="0.2">
      <c r="A16" s="116" t="s">
        <v>52</v>
      </c>
      <c r="B16" s="116" t="s">
        <v>73</v>
      </c>
      <c r="C16" s="96" t="s">
        <v>73</v>
      </c>
      <c r="D16" s="116" t="s">
        <v>343</v>
      </c>
      <c r="E16" s="96" t="s">
        <v>343</v>
      </c>
      <c r="F16" s="116" t="s">
        <v>343</v>
      </c>
      <c r="G16" s="96" t="s">
        <v>343</v>
      </c>
      <c r="H16" s="116" t="s">
        <v>343</v>
      </c>
      <c r="I16" s="148" t="s">
        <v>322</v>
      </c>
      <c r="J16" s="151" t="s">
        <v>322</v>
      </c>
      <c r="K16" s="148" t="s">
        <v>322</v>
      </c>
      <c r="L16" s="151" t="s">
        <v>322</v>
      </c>
      <c r="N16" s="96" t="s">
        <v>52</v>
      </c>
      <c r="O16" s="7">
        <v>16</v>
      </c>
      <c r="Q16" s="7"/>
      <c r="R16" s="138" t="s">
        <v>186</v>
      </c>
    </row>
    <row r="17" spans="1:18" x14ac:dyDescent="0.2">
      <c r="A17" s="148" t="s">
        <v>221</v>
      </c>
      <c r="B17" s="116" t="s">
        <v>73</v>
      </c>
      <c r="C17" s="96" t="s">
        <v>73</v>
      </c>
      <c r="D17" s="116" t="s">
        <v>343</v>
      </c>
      <c r="E17" s="96" t="s">
        <v>343</v>
      </c>
      <c r="F17" s="116" t="s">
        <v>343</v>
      </c>
      <c r="G17" s="96" t="s">
        <v>343</v>
      </c>
      <c r="H17" s="116" t="s">
        <v>343</v>
      </c>
      <c r="I17" s="148" t="s">
        <v>322</v>
      </c>
      <c r="J17" s="151" t="s">
        <v>322</v>
      </c>
      <c r="K17" s="148" t="s">
        <v>322</v>
      </c>
      <c r="L17" s="151" t="s">
        <v>322</v>
      </c>
      <c r="N17" s="96" t="s">
        <v>113</v>
      </c>
      <c r="O17" s="7">
        <v>17</v>
      </c>
      <c r="Q17" s="7"/>
      <c r="R17" s="138" t="s">
        <v>187</v>
      </c>
    </row>
    <row r="18" spans="1:18" x14ac:dyDescent="0.2">
      <c r="A18" s="148" t="s">
        <v>221</v>
      </c>
      <c r="B18" s="116" t="s">
        <v>73</v>
      </c>
      <c r="C18" s="96" t="s">
        <v>73</v>
      </c>
      <c r="D18" s="116" t="s">
        <v>343</v>
      </c>
      <c r="E18" s="96" t="s">
        <v>343</v>
      </c>
      <c r="F18" s="116" t="s">
        <v>343</v>
      </c>
      <c r="G18" s="96" t="s">
        <v>343</v>
      </c>
      <c r="H18" s="116" t="s">
        <v>343</v>
      </c>
      <c r="I18" s="148" t="s">
        <v>322</v>
      </c>
      <c r="J18" s="151" t="s">
        <v>322</v>
      </c>
      <c r="K18" s="148" t="s">
        <v>322</v>
      </c>
      <c r="L18" s="151" t="s">
        <v>322</v>
      </c>
      <c r="N18" s="96" t="s">
        <v>113</v>
      </c>
      <c r="O18" s="7">
        <v>18</v>
      </c>
      <c r="Q18" s="44"/>
      <c r="R18" s="138" t="s">
        <v>188</v>
      </c>
    </row>
    <row r="19" spans="1:18" x14ac:dyDescent="0.2">
      <c r="A19" s="148" t="s">
        <v>221</v>
      </c>
      <c r="B19" s="116" t="s">
        <v>73</v>
      </c>
      <c r="C19" s="96" t="s">
        <v>73</v>
      </c>
      <c r="D19" s="116" t="s">
        <v>343</v>
      </c>
      <c r="E19" s="96" t="s">
        <v>343</v>
      </c>
      <c r="F19" s="116" t="s">
        <v>343</v>
      </c>
      <c r="G19" s="96" t="s">
        <v>343</v>
      </c>
      <c r="H19" s="116" t="s">
        <v>343</v>
      </c>
      <c r="I19" s="148" t="s">
        <v>322</v>
      </c>
      <c r="J19" s="151" t="s">
        <v>322</v>
      </c>
      <c r="K19" s="148" t="s">
        <v>322</v>
      </c>
      <c r="L19" s="151" t="s">
        <v>322</v>
      </c>
      <c r="N19" s="96" t="s">
        <v>114</v>
      </c>
      <c r="O19" s="7">
        <v>19</v>
      </c>
      <c r="Q19" s="47" t="s">
        <v>22</v>
      </c>
      <c r="R19" s="138" t="s">
        <v>189</v>
      </c>
    </row>
    <row r="20" spans="1:18" x14ac:dyDescent="0.2">
      <c r="A20" s="148" t="s">
        <v>221</v>
      </c>
      <c r="B20" s="116" t="s">
        <v>73</v>
      </c>
      <c r="C20" s="96" t="s">
        <v>73</v>
      </c>
      <c r="D20" s="116" t="s">
        <v>343</v>
      </c>
      <c r="E20" s="96" t="s">
        <v>343</v>
      </c>
      <c r="F20" s="116" t="s">
        <v>343</v>
      </c>
      <c r="G20" s="96" t="s">
        <v>343</v>
      </c>
      <c r="H20" s="116" t="s">
        <v>343</v>
      </c>
      <c r="I20" s="148" t="s">
        <v>322</v>
      </c>
      <c r="J20" s="151" t="s">
        <v>322</v>
      </c>
      <c r="K20" s="148" t="s">
        <v>322</v>
      </c>
      <c r="L20" s="151" t="s">
        <v>322</v>
      </c>
      <c r="N20" s="96" t="s">
        <v>114</v>
      </c>
      <c r="O20" s="7">
        <v>20</v>
      </c>
      <c r="Q20" s="50" t="s">
        <v>23</v>
      </c>
      <c r="R20" s="138" t="s">
        <v>190</v>
      </c>
    </row>
    <row r="21" spans="1:18" x14ac:dyDescent="0.2">
      <c r="A21" s="148" t="s">
        <v>221</v>
      </c>
      <c r="B21" s="116" t="s">
        <v>73</v>
      </c>
      <c r="C21" s="96" t="s">
        <v>73</v>
      </c>
      <c r="D21" s="116" t="s">
        <v>343</v>
      </c>
      <c r="E21" s="96" t="s">
        <v>343</v>
      </c>
      <c r="F21" s="116" t="s">
        <v>343</v>
      </c>
      <c r="G21" s="96" t="s">
        <v>343</v>
      </c>
      <c r="H21" s="116" t="s">
        <v>343</v>
      </c>
      <c r="I21" s="148" t="s">
        <v>322</v>
      </c>
      <c r="J21" s="151" t="s">
        <v>322</v>
      </c>
      <c r="K21" s="148" t="s">
        <v>322</v>
      </c>
      <c r="L21" s="151" t="s">
        <v>322</v>
      </c>
      <c r="N21" s="96" t="s">
        <v>114</v>
      </c>
      <c r="O21" s="7">
        <v>21</v>
      </c>
      <c r="Q21" s="50" t="s">
        <v>24</v>
      </c>
      <c r="R21" s="138" t="s">
        <v>191</v>
      </c>
    </row>
    <row r="22" spans="1:18" x14ac:dyDescent="0.2">
      <c r="A22" s="148" t="s">
        <v>221</v>
      </c>
      <c r="B22" s="116" t="s">
        <v>73</v>
      </c>
      <c r="C22" s="96" t="s">
        <v>73</v>
      </c>
      <c r="D22" s="116" t="s">
        <v>343</v>
      </c>
      <c r="E22" s="96" t="s">
        <v>343</v>
      </c>
      <c r="F22" s="116" t="s">
        <v>343</v>
      </c>
      <c r="G22" s="96" t="s">
        <v>343</v>
      </c>
      <c r="H22" s="116" t="s">
        <v>343</v>
      </c>
      <c r="I22" s="148" t="s">
        <v>322</v>
      </c>
      <c r="J22" s="151" t="s">
        <v>322</v>
      </c>
      <c r="K22" s="148" t="s">
        <v>322</v>
      </c>
      <c r="L22" s="151" t="s">
        <v>322</v>
      </c>
      <c r="N22" s="96" t="s">
        <v>114</v>
      </c>
      <c r="O22" s="7">
        <v>22</v>
      </c>
      <c r="Q22" s="50" t="s">
        <v>25</v>
      </c>
      <c r="R22" s="138" t="s">
        <v>192</v>
      </c>
    </row>
    <row r="23" spans="1:18" x14ac:dyDescent="0.2">
      <c r="A23" s="148" t="s">
        <v>221</v>
      </c>
      <c r="B23" s="116" t="s">
        <v>73</v>
      </c>
      <c r="C23" s="96" t="s">
        <v>73</v>
      </c>
      <c r="D23" s="116" t="s">
        <v>343</v>
      </c>
      <c r="E23" s="96" t="s">
        <v>343</v>
      </c>
      <c r="F23" s="116" t="s">
        <v>343</v>
      </c>
      <c r="G23" s="96" t="s">
        <v>343</v>
      </c>
      <c r="H23" s="116" t="s">
        <v>343</v>
      </c>
      <c r="I23" s="148" t="s">
        <v>322</v>
      </c>
      <c r="J23" s="151" t="s">
        <v>322</v>
      </c>
      <c r="K23" s="148" t="s">
        <v>322</v>
      </c>
      <c r="L23" s="151" t="s">
        <v>322</v>
      </c>
      <c r="N23" s="96" t="s">
        <v>114</v>
      </c>
      <c r="O23" s="7">
        <v>23</v>
      </c>
      <c r="Q23" s="55"/>
      <c r="R23" s="138" t="s">
        <v>193</v>
      </c>
    </row>
    <row r="24" spans="1:18" x14ac:dyDescent="0.2">
      <c r="A24" s="148" t="s">
        <v>221</v>
      </c>
      <c r="B24" s="116" t="s">
        <v>73</v>
      </c>
      <c r="C24" s="96" t="s">
        <v>73</v>
      </c>
      <c r="D24" s="116" t="s">
        <v>343</v>
      </c>
      <c r="E24" s="96" t="s">
        <v>343</v>
      </c>
      <c r="F24" s="116" t="s">
        <v>343</v>
      </c>
      <c r="G24" s="96" t="s">
        <v>343</v>
      </c>
      <c r="H24" s="116" t="s">
        <v>343</v>
      </c>
      <c r="I24" s="148" t="s">
        <v>322</v>
      </c>
      <c r="J24" s="151" t="s">
        <v>322</v>
      </c>
      <c r="K24" s="148" t="s">
        <v>322</v>
      </c>
      <c r="L24" s="151" t="s">
        <v>322</v>
      </c>
      <c r="N24" s="96" t="s">
        <v>114</v>
      </c>
      <c r="O24" s="7">
        <v>24</v>
      </c>
      <c r="Q24" s="48" t="s">
        <v>26</v>
      </c>
      <c r="R24" s="138" t="s">
        <v>194</v>
      </c>
    </row>
    <row r="25" spans="1:18" x14ac:dyDescent="0.2">
      <c r="A25" s="148" t="s">
        <v>221</v>
      </c>
      <c r="B25" s="116" t="s">
        <v>73</v>
      </c>
      <c r="C25" s="96" t="s">
        <v>73</v>
      </c>
      <c r="D25" s="116" t="s">
        <v>343</v>
      </c>
      <c r="E25" s="96" t="s">
        <v>343</v>
      </c>
      <c r="F25" s="116" t="s">
        <v>343</v>
      </c>
      <c r="G25" s="96" t="s">
        <v>343</v>
      </c>
      <c r="H25" s="116" t="s">
        <v>343</v>
      </c>
      <c r="I25" s="148" t="s">
        <v>322</v>
      </c>
      <c r="J25" s="151" t="s">
        <v>322</v>
      </c>
      <c r="K25" s="148" t="s">
        <v>322</v>
      </c>
      <c r="L25" s="151" t="s">
        <v>322</v>
      </c>
      <c r="N25" s="96" t="s">
        <v>114</v>
      </c>
      <c r="O25" s="7">
        <v>25</v>
      </c>
      <c r="Q25" s="51" t="s">
        <v>25</v>
      </c>
      <c r="R25" s="138" t="s">
        <v>195</v>
      </c>
    </row>
    <row r="26" spans="1:18" x14ac:dyDescent="0.2">
      <c r="A26" s="148" t="s">
        <v>221</v>
      </c>
      <c r="B26" s="116" t="s">
        <v>73</v>
      </c>
      <c r="C26" s="96" t="s">
        <v>73</v>
      </c>
      <c r="D26" s="116" t="s">
        <v>343</v>
      </c>
      <c r="E26" s="96" t="s">
        <v>343</v>
      </c>
      <c r="F26" s="116" t="s">
        <v>343</v>
      </c>
      <c r="G26" s="96" t="s">
        <v>343</v>
      </c>
      <c r="H26" s="116" t="s">
        <v>343</v>
      </c>
      <c r="I26" s="148" t="s">
        <v>322</v>
      </c>
      <c r="J26" s="151" t="s">
        <v>322</v>
      </c>
      <c r="K26" s="148" t="s">
        <v>322</v>
      </c>
      <c r="L26" s="151" t="s">
        <v>322</v>
      </c>
      <c r="N26" s="96" t="s">
        <v>114</v>
      </c>
      <c r="O26" s="7">
        <v>26</v>
      </c>
      <c r="Q26" s="51" t="s">
        <v>24</v>
      </c>
      <c r="R26" s="138" t="s">
        <v>205</v>
      </c>
    </row>
    <row r="27" spans="1:18" x14ac:dyDescent="0.2">
      <c r="A27" s="148" t="s">
        <v>221</v>
      </c>
      <c r="B27" s="116" t="s">
        <v>73</v>
      </c>
      <c r="C27" s="96" t="s">
        <v>73</v>
      </c>
      <c r="D27" s="116" t="s">
        <v>343</v>
      </c>
      <c r="E27" s="96" t="s">
        <v>343</v>
      </c>
      <c r="F27" s="116" t="s">
        <v>343</v>
      </c>
      <c r="G27" s="96" t="s">
        <v>343</v>
      </c>
      <c r="H27" s="116" t="s">
        <v>343</v>
      </c>
      <c r="I27" s="148" t="s">
        <v>322</v>
      </c>
      <c r="J27" s="151" t="s">
        <v>322</v>
      </c>
      <c r="K27" s="148" t="s">
        <v>322</v>
      </c>
      <c r="L27" s="151" t="s">
        <v>322</v>
      </c>
      <c r="N27" s="96" t="s">
        <v>114</v>
      </c>
      <c r="O27" s="7">
        <v>27</v>
      </c>
      <c r="R27" s="9"/>
    </row>
    <row r="28" spans="1:18" x14ac:dyDescent="0.2">
      <c r="A28" s="148" t="s">
        <v>221</v>
      </c>
      <c r="B28" s="116" t="s">
        <v>73</v>
      </c>
      <c r="C28" s="96" t="s">
        <v>73</v>
      </c>
      <c r="D28" s="116" t="s">
        <v>343</v>
      </c>
      <c r="E28" s="96" t="s">
        <v>343</v>
      </c>
      <c r="F28" s="116" t="s">
        <v>343</v>
      </c>
      <c r="G28" s="96" t="s">
        <v>343</v>
      </c>
      <c r="H28" s="116" t="s">
        <v>343</v>
      </c>
      <c r="I28" s="148" t="s">
        <v>322</v>
      </c>
      <c r="J28" s="151" t="s">
        <v>322</v>
      </c>
      <c r="K28" s="148" t="s">
        <v>322</v>
      </c>
      <c r="L28" s="151" t="s">
        <v>322</v>
      </c>
      <c r="N28" s="96" t="s">
        <v>114</v>
      </c>
      <c r="O28" s="7">
        <v>28</v>
      </c>
    </row>
    <row r="29" spans="1:18" x14ac:dyDescent="0.2">
      <c r="A29" s="148" t="s">
        <v>221</v>
      </c>
      <c r="B29" s="116" t="s">
        <v>73</v>
      </c>
      <c r="C29" s="96" t="s">
        <v>73</v>
      </c>
      <c r="D29" s="116" t="s">
        <v>343</v>
      </c>
      <c r="E29" s="96" t="s">
        <v>343</v>
      </c>
      <c r="F29" s="116" t="s">
        <v>343</v>
      </c>
      <c r="G29" s="96" t="s">
        <v>343</v>
      </c>
      <c r="H29" s="116" t="s">
        <v>343</v>
      </c>
      <c r="I29" s="148" t="s">
        <v>322</v>
      </c>
      <c r="J29" s="151" t="s">
        <v>322</v>
      </c>
      <c r="K29" s="148" t="s">
        <v>322</v>
      </c>
      <c r="L29" s="151" t="s">
        <v>322</v>
      </c>
      <c r="N29" s="96" t="s">
        <v>114</v>
      </c>
      <c r="O29" s="7">
        <v>29</v>
      </c>
    </row>
    <row r="30" spans="1:18" x14ac:dyDescent="0.2">
      <c r="A30" s="148" t="s">
        <v>221</v>
      </c>
      <c r="B30" s="116" t="s">
        <v>73</v>
      </c>
      <c r="C30" s="96" t="s">
        <v>73</v>
      </c>
      <c r="D30" s="116" t="s">
        <v>343</v>
      </c>
      <c r="E30" s="96" t="s">
        <v>343</v>
      </c>
      <c r="F30" s="116" t="s">
        <v>343</v>
      </c>
      <c r="G30" s="96" t="s">
        <v>343</v>
      </c>
      <c r="H30" s="116" t="s">
        <v>343</v>
      </c>
      <c r="I30" s="148" t="s">
        <v>322</v>
      </c>
      <c r="J30" s="151" t="s">
        <v>322</v>
      </c>
      <c r="K30" s="148" t="s">
        <v>322</v>
      </c>
      <c r="L30" s="151" t="s">
        <v>322</v>
      </c>
      <c r="N30" s="96" t="s">
        <v>114</v>
      </c>
      <c r="O30" s="7">
        <v>30</v>
      </c>
      <c r="R30" s="53" t="s">
        <v>28</v>
      </c>
    </row>
    <row r="31" spans="1:18" x14ac:dyDescent="0.2">
      <c r="A31" s="148" t="s">
        <v>221</v>
      </c>
      <c r="B31" s="116" t="s">
        <v>73</v>
      </c>
      <c r="C31" s="96" t="s">
        <v>73</v>
      </c>
      <c r="D31" s="116" t="s">
        <v>343</v>
      </c>
      <c r="E31" s="96" t="s">
        <v>343</v>
      </c>
      <c r="F31" s="116" t="s">
        <v>343</v>
      </c>
      <c r="G31" s="96" t="s">
        <v>343</v>
      </c>
      <c r="H31" s="116" t="s">
        <v>343</v>
      </c>
      <c r="I31" s="148" t="s">
        <v>322</v>
      </c>
      <c r="J31" s="151" t="s">
        <v>322</v>
      </c>
      <c r="K31" s="148" t="s">
        <v>322</v>
      </c>
      <c r="L31" s="151" t="s">
        <v>322</v>
      </c>
      <c r="N31" s="96" t="s">
        <v>114</v>
      </c>
      <c r="O31" s="7">
        <v>31</v>
      </c>
      <c r="R31" s="147" t="s">
        <v>185</v>
      </c>
    </row>
    <row r="32" spans="1:18" x14ac:dyDescent="0.2">
      <c r="A32" s="148" t="s">
        <v>221</v>
      </c>
      <c r="B32" s="116" t="s">
        <v>73</v>
      </c>
      <c r="C32" s="96" t="s">
        <v>73</v>
      </c>
      <c r="D32" s="116" t="s">
        <v>343</v>
      </c>
      <c r="E32" s="96" t="s">
        <v>343</v>
      </c>
      <c r="F32" s="116" t="s">
        <v>343</v>
      </c>
      <c r="G32" s="96" t="s">
        <v>343</v>
      </c>
      <c r="H32" s="116" t="s">
        <v>343</v>
      </c>
      <c r="I32" s="148" t="s">
        <v>322</v>
      </c>
      <c r="J32" s="151" t="s">
        <v>322</v>
      </c>
      <c r="K32" s="148" t="s">
        <v>322</v>
      </c>
      <c r="L32" s="151" t="s">
        <v>322</v>
      </c>
      <c r="N32" s="96" t="s">
        <v>114</v>
      </c>
      <c r="O32" s="7">
        <v>32</v>
      </c>
      <c r="R32" s="147" t="s">
        <v>180</v>
      </c>
    </row>
    <row r="33" spans="1:18" x14ac:dyDescent="0.2">
      <c r="A33" s="148" t="s">
        <v>221</v>
      </c>
      <c r="B33" s="116" t="s">
        <v>73</v>
      </c>
      <c r="C33" s="96" t="s">
        <v>73</v>
      </c>
      <c r="D33" s="116" t="s">
        <v>343</v>
      </c>
      <c r="E33" s="96" t="s">
        <v>343</v>
      </c>
      <c r="F33" s="116" t="s">
        <v>343</v>
      </c>
      <c r="G33" s="96" t="s">
        <v>343</v>
      </c>
      <c r="H33" s="116" t="s">
        <v>343</v>
      </c>
      <c r="I33" s="148" t="s">
        <v>322</v>
      </c>
      <c r="J33" s="151" t="s">
        <v>322</v>
      </c>
      <c r="K33" s="148" t="s">
        <v>322</v>
      </c>
      <c r="L33" s="151" t="s">
        <v>322</v>
      </c>
      <c r="N33" s="96" t="s">
        <v>114</v>
      </c>
      <c r="O33" s="7">
        <v>33</v>
      </c>
      <c r="R33" s="147" t="s">
        <v>181</v>
      </c>
    </row>
    <row r="34" spans="1:18" x14ac:dyDescent="0.2">
      <c r="A34" s="148" t="s">
        <v>221</v>
      </c>
      <c r="B34" s="116" t="s">
        <v>73</v>
      </c>
      <c r="C34" s="96" t="s">
        <v>73</v>
      </c>
      <c r="D34" s="116" t="s">
        <v>343</v>
      </c>
      <c r="E34" s="96" t="s">
        <v>343</v>
      </c>
      <c r="F34" s="116" t="s">
        <v>343</v>
      </c>
      <c r="G34" s="96" t="s">
        <v>343</v>
      </c>
      <c r="H34" s="116" t="s">
        <v>343</v>
      </c>
      <c r="I34" s="148" t="s">
        <v>322</v>
      </c>
      <c r="J34" s="151" t="s">
        <v>322</v>
      </c>
      <c r="K34" s="148" t="s">
        <v>322</v>
      </c>
      <c r="L34" s="151" t="s">
        <v>322</v>
      </c>
      <c r="N34" s="96" t="s">
        <v>114</v>
      </c>
      <c r="O34" s="7">
        <v>34</v>
      </c>
      <c r="R34" s="147" t="s">
        <v>186</v>
      </c>
    </row>
    <row r="35" spans="1:18" x14ac:dyDescent="0.2">
      <c r="A35" s="148" t="s">
        <v>221</v>
      </c>
      <c r="B35" s="116" t="s">
        <v>73</v>
      </c>
      <c r="C35" s="96" t="s">
        <v>73</v>
      </c>
      <c r="D35" s="116" t="s">
        <v>343</v>
      </c>
      <c r="E35" s="96" t="s">
        <v>343</v>
      </c>
      <c r="F35" s="116" t="s">
        <v>343</v>
      </c>
      <c r="G35" s="96" t="s">
        <v>343</v>
      </c>
      <c r="H35" s="116" t="s">
        <v>343</v>
      </c>
      <c r="I35" s="148" t="s">
        <v>322</v>
      </c>
      <c r="J35" s="151" t="s">
        <v>322</v>
      </c>
      <c r="K35" s="148" t="s">
        <v>322</v>
      </c>
      <c r="L35" s="151" t="s">
        <v>322</v>
      </c>
      <c r="N35" s="96" t="s">
        <v>114</v>
      </c>
      <c r="O35" s="7">
        <v>35</v>
      </c>
      <c r="R35" s="147" t="s">
        <v>187</v>
      </c>
    </row>
    <row r="36" spans="1:18" x14ac:dyDescent="0.2">
      <c r="A36" s="148" t="s">
        <v>221</v>
      </c>
      <c r="B36" s="116" t="s">
        <v>73</v>
      </c>
      <c r="C36" s="96" t="s">
        <v>73</v>
      </c>
      <c r="D36" s="116" t="s">
        <v>343</v>
      </c>
      <c r="E36" s="96" t="s">
        <v>343</v>
      </c>
      <c r="F36" s="116" t="s">
        <v>343</v>
      </c>
      <c r="G36" s="96" t="s">
        <v>343</v>
      </c>
      <c r="H36" s="116" t="s">
        <v>343</v>
      </c>
      <c r="I36" s="148" t="s">
        <v>322</v>
      </c>
      <c r="J36" s="151" t="s">
        <v>322</v>
      </c>
      <c r="K36" s="148" t="s">
        <v>322</v>
      </c>
      <c r="L36" s="151" t="s">
        <v>322</v>
      </c>
      <c r="N36" s="96" t="s">
        <v>114</v>
      </c>
      <c r="O36" s="7">
        <v>36</v>
      </c>
      <c r="R36" s="147" t="s">
        <v>188</v>
      </c>
    </row>
    <row r="37" spans="1:18" x14ac:dyDescent="0.2">
      <c r="A37" s="148" t="s">
        <v>221</v>
      </c>
      <c r="B37" s="116" t="s">
        <v>73</v>
      </c>
      <c r="C37" s="96" t="s">
        <v>73</v>
      </c>
      <c r="D37" s="116" t="s">
        <v>343</v>
      </c>
      <c r="E37" s="96" t="s">
        <v>343</v>
      </c>
      <c r="F37" s="116" t="s">
        <v>343</v>
      </c>
      <c r="G37" s="96" t="s">
        <v>343</v>
      </c>
      <c r="H37" s="116" t="s">
        <v>343</v>
      </c>
      <c r="I37" s="148" t="s">
        <v>322</v>
      </c>
      <c r="J37" s="151" t="s">
        <v>322</v>
      </c>
      <c r="K37" s="148" t="s">
        <v>322</v>
      </c>
      <c r="L37" s="151" t="s">
        <v>322</v>
      </c>
      <c r="N37" s="96" t="s">
        <v>114</v>
      </c>
      <c r="O37" s="7">
        <v>37</v>
      </c>
      <c r="R37" s="147" t="s">
        <v>189</v>
      </c>
    </row>
    <row r="38" spans="1:18" x14ac:dyDescent="0.2">
      <c r="A38" s="148" t="s">
        <v>221</v>
      </c>
      <c r="B38" s="116" t="s">
        <v>73</v>
      </c>
      <c r="C38" s="96" t="s">
        <v>73</v>
      </c>
      <c r="D38" s="116" t="s">
        <v>343</v>
      </c>
      <c r="E38" s="96" t="s">
        <v>343</v>
      </c>
      <c r="F38" s="116" t="s">
        <v>343</v>
      </c>
      <c r="G38" s="96" t="s">
        <v>343</v>
      </c>
      <c r="H38" s="116" t="s">
        <v>343</v>
      </c>
      <c r="I38" s="148" t="s">
        <v>322</v>
      </c>
      <c r="J38" s="151" t="s">
        <v>322</v>
      </c>
      <c r="K38" s="148" t="s">
        <v>322</v>
      </c>
      <c r="L38" s="151" t="s">
        <v>322</v>
      </c>
      <c r="N38" s="96" t="s">
        <v>114</v>
      </c>
      <c r="O38" s="7">
        <v>38</v>
      </c>
      <c r="R38" s="147" t="s">
        <v>190</v>
      </c>
    </row>
    <row r="39" spans="1:18" x14ac:dyDescent="0.2">
      <c r="A39" s="148" t="s">
        <v>221</v>
      </c>
      <c r="B39" s="116" t="s">
        <v>73</v>
      </c>
      <c r="C39" s="96" t="s">
        <v>73</v>
      </c>
      <c r="D39" s="116" t="s">
        <v>343</v>
      </c>
      <c r="E39" s="96" t="s">
        <v>343</v>
      </c>
      <c r="F39" s="116" t="s">
        <v>343</v>
      </c>
      <c r="G39" s="96" t="s">
        <v>343</v>
      </c>
      <c r="H39" s="116" t="s">
        <v>343</v>
      </c>
      <c r="I39" s="148" t="s">
        <v>322</v>
      </c>
      <c r="J39" s="151" t="s">
        <v>322</v>
      </c>
      <c r="K39" s="148" t="s">
        <v>322</v>
      </c>
      <c r="L39" s="151" t="s">
        <v>322</v>
      </c>
      <c r="N39" s="96" t="s">
        <v>114</v>
      </c>
      <c r="O39" s="7">
        <v>39</v>
      </c>
      <c r="R39" s="147" t="s">
        <v>191</v>
      </c>
    </row>
    <row r="40" spans="1:18" x14ac:dyDescent="0.2">
      <c r="A40" s="148" t="s">
        <v>221</v>
      </c>
      <c r="B40" s="116" t="s">
        <v>73</v>
      </c>
      <c r="C40" s="96" t="s">
        <v>73</v>
      </c>
      <c r="D40" s="116" t="s">
        <v>343</v>
      </c>
      <c r="E40" s="96" t="s">
        <v>343</v>
      </c>
      <c r="F40" s="116" t="s">
        <v>343</v>
      </c>
      <c r="G40" s="96" t="s">
        <v>343</v>
      </c>
      <c r="H40" s="116" t="s">
        <v>343</v>
      </c>
      <c r="I40" s="148" t="s">
        <v>322</v>
      </c>
      <c r="J40" s="151" t="s">
        <v>322</v>
      </c>
      <c r="K40" s="148" t="s">
        <v>322</v>
      </c>
      <c r="L40" s="151" t="s">
        <v>322</v>
      </c>
      <c r="N40" s="96" t="s">
        <v>114</v>
      </c>
      <c r="O40" s="7">
        <v>40</v>
      </c>
      <c r="R40" s="147" t="s">
        <v>192</v>
      </c>
    </row>
    <row r="41" spans="1:18" x14ac:dyDescent="0.2">
      <c r="A41" s="148" t="s">
        <v>221</v>
      </c>
      <c r="B41" s="116" t="s">
        <v>73</v>
      </c>
      <c r="C41" s="96" t="s">
        <v>73</v>
      </c>
      <c r="D41" s="116" t="s">
        <v>343</v>
      </c>
      <c r="E41" s="96" t="s">
        <v>343</v>
      </c>
      <c r="F41" s="116" t="s">
        <v>343</v>
      </c>
      <c r="G41" s="96" t="s">
        <v>343</v>
      </c>
      <c r="H41" s="116" t="s">
        <v>343</v>
      </c>
      <c r="I41" s="148" t="s">
        <v>322</v>
      </c>
      <c r="J41" s="151" t="s">
        <v>322</v>
      </c>
      <c r="K41" s="148" t="s">
        <v>322</v>
      </c>
      <c r="L41" s="151" t="s">
        <v>322</v>
      </c>
      <c r="N41" s="96" t="s">
        <v>114</v>
      </c>
      <c r="O41" s="7">
        <v>41</v>
      </c>
      <c r="R41" s="147" t="s">
        <v>193</v>
      </c>
    </row>
    <row r="42" spans="1:18" x14ac:dyDescent="0.2">
      <c r="A42" s="148" t="s">
        <v>221</v>
      </c>
      <c r="B42" s="116" t="s">
        <v>73</v>
      </c>
      <c r="C42" s="96" t="s">
        <v>73</v>
      </c>
      <c r="D42" s="116" t="s">
        <v>343</v>
      </c>
      <c r="E42" s="96" t="s">
        <v>343</v>
      </c>
      <c r="F42" s="116" t="s">
        <v>343</v>
      </c>
      <c r="G42" s="96" t="s">
        <v>343</v>
      </c>
      <c r="H42" s="116" t="s">
        <v>343</v>
      </c>
      <c r="I42" s="148" t="s">
        <v>322</v>
      </c>
      <c r="J42" s="151" t="s">
        <v>322</v>
      </c>
      <c r="K42" s="148" t="s">
        <v>322</v>
      </c>
      <c r="L42" s="151" t="s">
        <v>322</v>
      </c>
      <c r="N42" s="96" t="s">
        <v>114</v>
      </c>
      <c r="O42" s="7">
        <v>42</v>
      </c>
      <c r="R42" s="147" t="s">
        <v>194</v>
      </c>
    </row>
    <row r="43" spans="1:18" x14ac:dyDescent="0.2">
      <c r="A43" s="148" t="s">
        <v>221</v>
      </c>
      <c r="B43" s="116" t="s">
        <v>73</v>
      </c>
      <c r="C43" s="96" t="s">
        <v>73</v>
      </c>
      <c r="D43" s="116" t="s">
        <v>343</v>
      </c>
      <c r="E43" s="96" t="s">
        <v>343</v>
      </c>
      <c r="F43" s="116" t="s">
        <v>343</v>
      </c>
      <c r="G43" s="96" t="s">
        <v>343</v>
      </c>
      <c r="H43" s="116" t="s">
        <v>343</v>
      </c>
      <c r="I43" s="148" t="s">
        <v>322</v>
      </c>
      <c r="J43" s="151" t="s">
        <v>322</v>
      </c>
      <c r="K43" s="148" t="s">
        <v>322</v>
      </c>
      <c r="L43" s="151" t="s">
        <v>322</v>
      </c>
      <c r="N43" s="96" t="s">
        <v>114</v>
      </c>
      <c r="O43" s="7">
        <v>43</v>
      </c>
      <c r="R43" s="147" t="s">
        <v>195</v>
      </c>
    </row>
    <row r="44" spans="1:18" x14ac:dyDescent="0.2">
      <c r="A44" s="148" t="s">
        <v>221</v>
      </c>
      <c r="B44" s="116" t="s">
        <v>73</v>
      </c>
      <c r="C44" s="96" t="s">
        <v>73</v>
      </c>
      <c r="D44" s="116" t="s">
        <v>343</v>
      </c>
      <c r="E44" s="96" t="s">
        <v>343</v>
      </c>
      <c r="F44" s="116" t="s">
        <v>343</v>
      </c>
      <c r="G44" s="96" t="s">
        <v>343</v>
      </c>
      <c r="H44" s="116" t="s">
        <v>343</v>
      </c>
      <c r="I44" s="148" t="s">
        <v>322</v>
      </c>
      <c r="J44" s="151" t="s">
        <v>322</v>
      </c>
      <c r="K44" s="148" t="s">
        <v>322</v>
      </c>
      <c r="L44" s="151" t="s">
        <v>322</v>
      </c>
      <c r="N44" s="96" t="s">
        <v>114</v>
      </c>
      <c r="O44" s="7">
        <v>44</v>
      </c>
      <c r="R44" s="147" t="s">
        <v>205</v>
      </c>
    </row>
    <row r="45" spans="1:18" x14ac:dyDescent="0.2">
      <c r="A45" s="148" t="s">
        <v>221</v>
      </c>
      <c r="B45" s="116" t="s">
        <v>73</v>
      </c>
      <c r="C45" s="96" t="s">
        <v>73</v>
      </c>
      <c r="D45" s="116" t="s">
        <v>343</v>
      </c>
      <c r="E45" s="96" t="s">
        <v>343</v>
      </c>
      <c r="F45" s="116" t="s">
        <v>343</v>
      </c>
      <c r="G45" s="96" t="s">
        <v>343</v>
      </c>
      <c r="H45" s="116" t="s">
        <v>343</v>
      </c>
      <c r="I45" s="148" t="s">
        <v>322</v>
      </c>
      <c r="J45" s="151" t="s">
        <v>322</v>
      </c>
      <c r="K45" s="148" t="s">
        <v>322</v>
      </c>
      <c r="L45" s="151" t="s">
        <v>322</v>
      </c>
      <c r="N45" s="96" t="s">
        <v>114</v>
      </c>
      <c r="O45" s="7">
        <v>45</v>
      </c>
      <c r="R45" s="147" t="s">
        <v>239</v>
      </c>
    </row>
    <row r="46" spans="1:18" x14ac:dyDescent="0.2">
      <c r="A46" s="148" t="s">
        <v>221</v>
      </c>
      <c r="B46" s="116" t="s">
        <v>73</v>
      </c>
      <c r="C46" s="96" t="s">
        <v>73</v>
      </c>
      <c r="D46" s="116" t="s">
        <v>343</v>
      </c>
      <c r="E46" s="96" t="s">
        <v>343</v>
      </c>
      <c r="F46" s="116" t="s">
        <v>343</v>
      </c>
      <c r="G46" s="96" t="s">
        <v>343</v>
      </c>
      <c r="H46" s="116" t="s">
        <v>343</v>
      </c>
      <c r="I46" s="148" t="s">
        <v>322</v>
      </c>
      <c r="J46" s="151" t="s">
        <v>322</v>
      </c>
      <c r="K46" s="148" t="s">
        <v>322</v>
      </c>
      <c r="L46" s="151" t="s">
        <v>322</v>
      </c>
      <c r="N46" s="96" t="s">
        <v>114</v>
      </c>
      <c r="O46" s="7">
        <v>46</v>
      </c>
    </row>
    <row r="47" spans="1:18" x14ac:dyDescent="0.2">
      <c r="A47" s="148" t="s">
        <v>221</v>
      </c>
      <c r="B47" s="116" t="s">
        <v>73</v>
      </c>
      <c r="C47" s="96" t="s">
        <v>73</v>
      </c>
      <c r="D47" s="116" t="s">
        <v>343</v>
      </c>
      <c r="E47" s="96" t="s">
        <v>343</v>
      </c>
      <c r="F47" s="116" t="s">
        <v>343</v>
      </c>
      <c r="G47" s="96" t="s">
        <v>343</v>
      </c>
      <c r="H47" s="116" t="s">
        <v>343</v>
      </c>
      <c r="I47" s="148" t="s">
        <v>322</v>
      </c>
      <c r="J47" s="151" t="s">
        <v>322</v>
      </c>
      <c r="K47" s="148" t="s">
        <v>322</v>
      </c>
      <c r="L47" s="151" t="s">
        <v>322</v>
      </c>
      <c r="N47" s="96" t="s">
        <v>114</v>
      </c>
      <c r="O47" s="7">
        <v>47</v>
      </c>
    </row>
    <row r="48" spans="1:18" x14ac:dyDescent="0.2">
      <c r="A48" s="148" t="s">
        <v>221</v>
      </c>
      <c r="B48" s="116" t="s">
        <v>73</v>
      </c>
      <c r="C48" s="96" t="s">
        <v>73</v>
      </c>
      <c r="D48" s="116" t="s">
        <v>343</v>
      </c>
      <c r="E48" s="96" t="s">
        <v>343</v>
      </c>
      <c r="F48" s="116" t="s">
        <v>343</v>
      </c>
      <c r="G48" s="96" t="s">
        <v>343</v>
      </c>
      <c r="H48" s="116" t="s">
        <v>343</v>
      </c>
      <c r="I48" s="148" t="s">
        <v>322</v>
      </c>
      <c r="J48" s="151" t="s">
        <v>322</v>
      </c>
      <c r="K48" s="148" t="s">
        <v>322</v>
      </c>
      <c r="L48" s="151" t="s">
        <v>322</v>
      </c>
      <c r="N48" s="96" t="s">
        <v>114</v>
      </c>
      <c r="O48" s="7">
        <v>48</v>
      </c>
    </row>
    <row r="49" spans="1:15" x14ac:dyDescent="0.2">
      <c r="A49" s="148" t="s">
        <v>221</v>
      </c>
      <c r="B49" s="116" t="s">
        <v>73</v>
      </c>
      <c r="C49" s="96" t="s">
        <v>73</v>
      </c>
      <c r="D49" s="116" t="s">
        <v>343</v>
      </c>
      <c r="E49" s="96" t="s">
        <v>343</v>
      </c>
      <c r="F49" s="116" t="s">
        <v>343</v>
      </c>
      <c r="G49" s="96" t="s">
        <v>343</v>
      </c>
      <c r="H49" s="116" t="s">
        <v>343</v>
      </c>
      <c r="I49" s="148" t="s">
        <v>322</v>
      </c>
      <c r="J49" s="151" t="s">
        <v>322</v>
      </c>
      <c r="K49" s="148" t="s">
        <v>322</v>
      </c>
      <c r="L49" s="151" t="s">
        <v>322</v>
      </c>
      <c r="N49" s="96" t="s">
        <v>114</v>
      </c>
      <c r="O49" s="7">
        <v>49</v>
      </c>
    </row>
    <row r="50" spans="1:15" x14ac:dyDescent="0.2">
      <c r="A50" s="148" t="s">
        <v>221</v>
      </c>
      <c r="B50" s="116" t="s">
        <v>73</v>
      </c>
      <c r="C50" s="96" t="s">
        <v>73</v>
      </c>
      <c r="D50" s="116" t="s">
        <v>343</v>
      </c>
      <c r="E50" s="96" t="s">
        <v>343</v>
      </c>
      <c r="F50" s="116" t="s">
        <v>343</v>
      </c>
      <c r="G50" s="96" t="s">
        <v>343</v>
      </c>
      <c r="H50" s="116" t="s">
        <v>343</v>
      </c>
      <c r="I50" s="148" t="s">
        <v>322</v>
      </c>
      <c r="J50" s="151" t="s">
        <v>322</v>
      </c>
      <c r="K50" s="148" t="s">
        <v>322</v>
      </c>
      <c r="L50" s="151" t="s">
        <v>322</v>
      </c>
      <c r="N50" s="96" t="s">
        <v>114</v>
      </c>
      <c r="O50" s="7">
        <v>50</v>
      </c>
    </row>
    <row r="51" spans="1:15" x14ac:dyDescent="0.2">
      <c r="A51" s="148" t="s">
        <v>221</v>
      </c>
      <c r="B51" s="116" t="s">
        <v>73</v>
      </c>
      <c r="C51" s="96" t="s">
        <v>73</v>
      </c>
      <c r="D51" s="116" t="s">
        <v>343</v>
      </c>
      <c r="E51" s="96" t="s">
        <v>343</v>
      </c>
      <c r="F51" s="116" t="s">
        <v>343</v>
      </c>
      <c r="G51" s="96" t="s">
        <v>343</v>
      </c>
      <c r="H51" s="116" t="s">
        <v>343</v>
      </c>
      <c r="I51" s="148" t="s">
        <v>322</v>
      </c>
      <c r="J51" s="151" t="s">
        <v>322</v>
      </c>
      <c r="K51" s="148" t="s">
        <v>322</v>
      </c>
      <c r="L51" s="151" t="s">
        <v>322</v>
      </c>
      <c r="N51" s="96" t="s">
        <v>114</v>
      </c>
      <c r="O51" s="7">
        <v>51</v>
      </c>
    </row>
    <row r="52" spans="1:15" x14ac:dyDescent="0.2">
      <c r="A52" s="148" t="s">
        <v>221</v>
      </c>
      <c r="B52" s="116" t="s">
        <v>73</v>
      </c>
      <c r="C52" s="96" t="s">
        <v>73</v>
      </c>
      <c r="D52" s="116" t="s">
        <v>343</v>
      </c>
      <c r="E52" s="96" t="s">
        <v>343</v>
      </c>
      <c r="F52" s="116" t="s">
        <v>343</v>
      </c>
      <c r="G52" s="96" t="s">
        <v>343</v>
      </c>
      <c r="H52" s="116" t="s">
        <v>343</v>
      </c>
      <c r="I52" s="148" t="s">
        <v>322</v>
      </c>
      <c r="J52" s="151" t="s">
        <v>322</v>
      </c>
      <c r="K52" s="148" t="s">
        <v>322</v>
      </c>
      <c r="L52" s="151" t="s">
        <v>322</v>
      </c>
      <c r="N52" s="96" t="s">
        <v>114</v>
      </c>
      <c r="O52" s="7">
        <v>52</v>
      </c>
    </row>
    <row r="53" spans="1:15" x14ac:dyDescent="0.2">
      <c r="A53" s="148" t="s">
        <v>221</v>
      </c>
      <c r="B53" s="116" t="s">
        <v>73</v>
      </c>
      <c r="C53" s="96" t="s">
        <v>73</v>
      </c>
      <c r="D53" s="116" t="s">
        <v>343</v>
      </c>
      <c r="E53" s="96" t="s">
        <v>343</v>
      </c>
      <c r="F53" s="116" t="s">
        <v>343</v>
      </c>
      <c r="G53" s="96" t="s">
        <v>343</v>
      </c>
      <c r="H53" s="116" t="s">
        <v>343</v>
      </c>
      <c r="I53" s="148" t="s">
        <v>322</v>
      </c>
      <c r="J53" s="151" t="s">
        <v>322</v>
      </c>
      <c r="K53" s="148" t="s">
        <v>322</v>
      </c>
      <c r="L53" s="151" t="s">
        <v>322</v>
      </c>
      <c r="N53" s="96" t="s">
        <v>114</v>
      </c>
      <c r="O53" s="7">
        <v>53</v>
      </c>
    </row>
    <row r="54" spans="1:15" x14ac:dyDescent="0.2">
      <c r="A54" s="148" t="s">
        <v>221</v>
      </c>
      <c r="B54" s="116" t="s">
        <v>73</v>
      </c>
      <c r="C54" s="96" t="s">
        <v>73</v>
      </c>
      <c r="D54" s="116" t="s">
        <v>343</v>
      </c>
      <c r="E54" s="96" t="s">
        <v>343</v>
      </c>
      <c r="F54" s="116" t="s">
        <v>343</v>
      </c>
      <c r="G54" s="96" t="s">
        <v>343</v>
      </c>
      <c r="H54" s="116" t="s">
        <v>343</v>
      </c>
      <c r="I54" s="148" t="s">
        <v>322</v>
      </c>
      <c r="J54" s="151" t="s">
        <v>322</v>
      </c>
      <c r="K54" s="148" t="s">
        <v>322</v>
      </c>
      <c r="L54" s="151" t="s">
        <v>322</v>
      </c>
      <c r="N54" s="96" t="s">
        <v>114</v>
      </c>
      <c r="O54" s="7">
        <v>54</v>
      </c>
    </row>
    <row r="55" spans="1:15" x14ac:dyDescent="0.2">
      <c r="A55" s="148" t="s">
        <v>221</v>
      </c>
      <c r="B55" s="116" t="s">
        <v>73</v>
      </c>
      <c r="C55" s="96" t="s">
        <v>73</v>
      </c>
      <c r="D55" s="116" t="s">
        <v>343</v>
      </c>
      <c r="E55" s="96" t="s">
        <v>343</v>
      </c>
      <c r="F55" s="116" t="s">
        <v>343</v>
      </c>
      <c r="G55" s="96" t="s">
        <v>343</v>
      </c>
      <c r="H55" s="116" t="s">
        <v>343</v>
      </c>
      <c r="I55" s="148" t="s">
        <v>322</v>
      </c>
      <c r="J55" s="151" t="s">
        <v>322</v>
      </c>
      <c r="K55" s="148" t="s">
        <v>322</v>
      </c>
      <c r="L55" s="151" t="s">
        <v>322</v>
      </c>
      <c r="N55" s="96" t="s">
        <v>114</v>
      </c>
      <c r="O55" s="7">
        <v>55</v>
      </c>
    </row>
    <row r="56" spans="1:15" x14ac:dyDescent="0.2">
      <c r="A56" s="148" t="s">
        <v>221</v>
      </c>
      <c r="B56" s="116" t="s">
        <v>73</v>
      </c>
      <c r="C56" s="96" t="s">
        <v>73</v>
      </c>
      <c r="D56" s="116" t="s">
        <v>343</v>
      </c>
      <c r="E56" s="96" t="s">
        <v>343</v>
      </c>
      <c r="F56" s="116" t="s">
        <v>343</v>
      </c>
      <c r="G56" s="96" t="s">
        <v>343</v>
      </c>
      <c r="H56" s="116" t="s">
        <v>343</v>
      </c>
      <c r="I56" s="148" t="s">
        <v>322</v>
      </c>
      <c r="J56" s="151" t="s">
        <v>322</v>
      </c>
      <c r="K56" s="148" t="s">
        <v>322</v>
      </c>
      <c r="L56" s="151" t="s">
        <v>322</v>
      </c>
      <c r="N56" s="96" t="s">
        <v>114</v>
      </c>
      <c r="O56" s="7">
        <v>56</v>
      </c>
    </row>
    <row r="57" spans="1:15" x14ac:dyDescent="0.2">
      <c r="A57" s="148" t="s">
        <v>221</v>
      </c>
      <c r="B57" s="116" t="s">
        <v>73</v>
      </c>
      <c r="C57" s="96" t="s">
        <v>73</v>
      </c>
      <c r="D57" s="116" t="s">
        <v>343</v>
      </c>
      <c r="E57" s="96" t="s">
        <v>343</v>
      </c>
      <c r="F57" s="116" t="s">
        <v>343</v>
      </c>
      <c r="G57" s="96" t="s">
        <v>343</v>
      </c>
      <c r="H57" s="116" t="s">
        <v>343</v>
      </c>
      <c r="I57" s="148" t="s">
        <v>322</v>
      </c>
      <c r="J57" s="151" t="s">
        <v>322</v>
      </c>
      <c r="K57" s="148" t="s">
        <v>322</v>
      </c>
      <c r="L57" s="151" t="s">
        <v>322</v>
      </c>
      <c r="N57" s="96" t="s">
        <v>114</v>
      </c>
      <c r="O57" s="7">
        <v>57</v>
      </c>
    </row>
    <row r="58" spans="1:15" x14ac:dyDescent="0.2">
      <c r="A58" s="148" t="s">
        <v>221</v>
      </c>
      <c r="B58" s="116" t="s">
        <v>73</v>
      </c>
      <c r="C58" s="96" t="s">
        <v>73</v>
      </c>
      <c r="D58" s="116" t="s">
        <v>343</v>
      </c>
      <c r="E58" s="96" t="s">
        <v>343</v>
      </c>
      <c r="F58" s="116" t="s">
        <v>343</v>
      </c>
      <c r="G58" s="96" t="s">
        <v>343</v>
      </c>
      <c r="H58" s="116" t="s">
        <v>343</v>
      </c>
      <c r="I58" s="148" t="s">
        <v>322</v>
      </c>
      <c r="J58" s="151" t="s">
        <v>322</v>
      </c>
      <c r="K58" s="148" t="s">
        <v>322</v>
      </c>
      <c r="L58" s="151" t="s">
        <v>322</v>
      </c>
      <c r="N58" s="96" t="s">
        <v>114</v>
      </c>
      <c r="O58" s="7">
        <v>58</v>
      </c>
    </row>
    <row r="59" spans="1:15" x14ac:dyDescent="0.2">
      <c r="A59" s="148" t="s">
        <v>221</v>
      </c>
      <c r="B59" s="116" t="s">
        <v>73</v>
      </c>
      <c r="C59" s="96" t="s">
        <v>73</v>
      </c>
      <c r="D59" s="116" t="s">
        <v>343</v>
      </c>
      <c r="E59" s="96" t="s">
        <v>343</v>
      </c>
      <c r="F59" s="116" t="s">
        <v>343</v>
      </c>
      <c r="G59" s="96" t="s">
        <v>343</v>
      </c>
      <c r="H59" s="116" t="s">
        <v>343</v>
      </c>
      <c r="I59" s="148" t="s">
        <v>322</v>
      </c>
      <c r="J59" s="151" t="s">
        <v>322</v>
      </c>
      <c r="K59" s="148" t="s">
        <v>322</v>
      </c>
      <c r="L59" s="151" t="s">
        <v>322</v>
      </c>
      <c r="N59" s="96" t="s">
        <v>114</v>
      </c>
      <c r="O59" s="7">
        <v>59</v>
      </c>
    </row>
    <row r="60" spans="1:15" x14ac:dyDescent="0.2">
      <c r="A60" s="148" t="s">
        <v>221</v>
      </c>
      <c r="B60" s="116" t="s">
        <v>73</v>
      </c>
      <c r="C60" s="96" t="s">
        <v>73</v>
      </c>
      <c r="D60" s="116" t="s">
        <v>343</v>
      </c>
      <c r="E60" s="96" t="s">
        <v>343</v>
      </c>
      <c r="F60" s="116" t="s">
        <v>343</v>
      </c>
      <c r="G60" s="96" t="s">
        <v>343</v>
      </c>
      <c r="H60" s="116" t="s">
        <v>343</v>
      </c>
      <c r="I60" s="148" t="s">
        <v>322</v>
      </c>
      <c r="J60" s="151" t="s">
        <v>322</v>
      </c>
      <c r="K60" s="148" t="s">
        <v>322</v>
      </c>
      <c r="L60" s="151" t="s">
        <v>322</v>
      </c>
      <c r="N60" s="96" t="s">
        <v>114</v>
      </c>
      <c r="O60" s="7">
        <v>60</v>
      </c>
    </row>
    <row r="61" spans="1:15" x14ac:dyDescent="0.2">
      <c r="A61" s="148" t="s">
        <v>221</v>
      </c>
      <c r="B61" s="116" t="s">
        <v>73</v>
      </c>
      <c r="C61" s="96" t="s">
        <v>73</v>
      </c>
      <c r="D61" s="116" t="s">
        <v>343</v>
      </c>
      <c r="E61" s="96" t="s">
        <v>343</v>
      </c>
      <c r="F61" s="116" t="s">
        <v>343</v>
      </c>
      <c r="G61" s="96" t="s">
        <v>343</v>
      </c>
      <c r="H61" s="116" t="s">
        <v>343</v>
      </c>
      <c r="I61" s="148" t="s">
        <v>322</v>
      </c>
      <c r="J61" s="151" t="s">
        <v>322</v>
      </c>
      <c r="K61" s="148" t="s">
        <v>322</v>
      </c>
      <c r="L61" s="151" t="s">
        <v>322</v>
      </c>
      <c r="N61" s="96" t="s">
        <v>114</v>
      </c>
      <c r="O61" s="7">
        <v>61</v>
      </c>
    </row>
    <row r="62" spans="1:15" x14ac:dyDescent="0.2">
      <c r="A62" s="148" t="s">
        <v>221</v>
      </c>
      <c r="B62" s="116" t="s">
        <v>73</v>
      </c>
      <c r="C62" s="96" t="s">
        <v>73</v>
      </c>
      <c r="D62" s="116" t="s">
        <v>343</v>
      </c>
      <c r="E62" s="96" t="s">
        <v>343</v>
      </c>
      <c r="F62" s="116" t="s">
        <v>343</v>
      </c>
      <c r="G62" s="96" t="s">
        <v>343</v>
      </c>
      <c r="H62" s="116" t="s">
        <v>343</v>
      </c>
      <c r="I62" s="148" t="s">
        <v>322</v>
      </c>
      <c r="J62" s="151" t="s">
        <v>322</v>
      </c>
      <c r="K62" s="148" t="s">
        <v>322</v>
      </c>
      <c r="L62" s="151" t="s">
        <v>322</v>
      </c>
      <c r="N62" s="96" t="s">
        <v>114</v>
      </c>
      <c r="O62" s="7">
        <v>62</v>
      </c>
    </row>
    <row r="63" spans="1:15" x14ac:dyDescent="0.2">
      <c r="A63" s="148" t="s">
        <v>221</v>
      </c>
      <c r="B63" s="116" t="s">
        <v>73</v>
      </c>
      <c r="C63" s="96" t="s">
        <v>73</v>
      </c>
      <c r="D63" s="116" t="s">
        <v>343</v>
      </c>
      <c r="E63" s="96" t="s">
        <v>343</v>
      </c>
      <c r="F63" s="116" t="s">
        <v>343</v>
      </c>
      <c r="G63" s="96" t="s">
        <v>343</v>
      </c>
      <c r="H63" s="116" t="s">
        <v>343</v>
      </c>
      <c r="I63" s="148" t="s">
        <v>322</v>
      </c>
      <c r="J63" s="151" t="s">
        <v>322</v>
      </c>
      <c r="K63" s="148" t="s">
        <v>322</v>
      </c>
      <c r="L63" s="151" t="s">
        <v>322</v>
      </c>
      <c r="N63" s="96" t="s">
        <v>114</v>
      </c>
      <c r="O63" s="7">
        <v>63</v>
      </c>
    </row>
    <row r="64" spans="1:15" x14ac:dyDescent="0.2">
      <c r="A64" s="148" t="s">
        <v>221</v>
      </c>
      <c r="B64" s="116" t="s">
        <v>73</v>
      </c>
      <c r="C64" s="96" t="s">
        <v>73</v>
      </c>
      <c r="D64" s="116" t="s">
        <v>343</v>
      </c>
      <c r="E64" s="96" t="s">
        <v>343</v>
      </c>
      <c r="F64" s="116" t="s">
        <v>343</v>
      </c>
      <c r="G64" s="96" t="s">
        <v>343</v>
      </c>
      <c r="H64" s="116" t="s">
        <v>343</v>
      </c>
      <c r="I64" s="148" t="s">
        <v>322</v>
      </c>
      <c r="J64" s="151" t="s">
        <v>322</v>
      </c>
      <c r="K64" s="148" t="s">
        <v>322</v>
      </c>
      <c r="L64" s="151" t="s">
        <v>322</v>
      </c>
      <c r="N64" s="96" t="s">
        <v>114</v>
      </c>
      <c r="O64" s="7">
        <v>64</v>
      </c>
    </row>
    <row r="65" spans="1:15" x14ac:dyDescent="0.2">
      <c r="A65" s="148" t="s">
        <v>221</v>
      </c>
      <c r="B65" s="116" t="s">
        <v>73</v>
      </c>
      <c r="C65" s="96" t="s">
        <v>73</v>
      </c>
      <c r="D65" s="116" t="s">
        <v>343</v>
      </c>
      <c r="E65" s="96" t="s">
        <v>343</v>
      </c>
      <c r="F65" s="116" t="s">
        <v>343</v>
      </c>
      <c r="G65" s="96" t="s">
        <v>343</v>
      </c>
      <c r="H65" s="116" t="s">
        <v>343</v>
      </c>
      <c r="I65" s="148" t="s">
        <v>322</v>
      </c>
      <c r="J65" s="151" t="s">
        <v>322</v>
      </c>
      <c r="K65" s="148" t="s">
        <v>322</v>
      </c>
      <c r="L65" s="151" t="s">
        <v>322</v>
      </c>
      <c r="N65" s="96" t="s">
        <v>114</v>
      </c>
      <c r="O65" s="7">
        <v>65</v>
      </c>
    </row>
    <row r="66" spans="1:15" x14ac:dyDescent="0.2">
      <c r="A66" s="148" t="s">
        <v>221</v>
      </c>
      <c r="B66" s="116" t="s">
        <v>73</v>
      </c>
      <c r="C66" s="96" t="s">
        <v>73</v>
      </c>
      <c r="D66" s="116" t="s">
        <v>343</v>
      </c>
      <c r="E66" s="96" t="s">
        <v>343</v>
      </c>
      <c r="F66" s="116" t="s">
        <v>343</v>
      </c>
      <c r="G66" s="96" t="s">
        <v>343</v>
      </c>
      <c r="H66" s="116" t="s">
        <v>343</v>
      </c>
      <c r="I66" s="148" t="s">
        <v>322</v>
      </c>
      <c r="J66" s="151" t="s">
        <v>322</v>
      </c>
      <c r="K66" s="148" t="s">
        <v>322</v>
      </c>
      <c r="L66" s="151" t="s">
        <v>322</v>
      </c>
      <c r="N66" s="96" t="s">
        <v>114</v>
      </c>
      <c r="O66" s="7">
        <v>66</v>
      </c>
    </row>
    <row r="67" spans="1:15" x14ac:dyDescent="0.2">
      <c r="A67" s="148" t="s">
        <v>221</v>
      </c>
      <c r="B67" s="116" t="s">
        <v>73</v>
      </c>
      <c r="C67" s="96" t="s">
        <v>73</v>
      </c>
      <c r="D67" s="116" t="s">
        <v>343</v>
      </c>
      <c r="E67" s="96" t="s">
        <v>343</v>
      </c>
      <c r="F67" s="116" t="s">
        <v>343</v>
      </c>
      <c r="G67" s="96" t="s">
        <v>343</v>
      </c>
      <c r="H67" s="116" t="s">
        <v>343</v>
      </c>
      <c r="I67" s="148" t="s">
        <v>322</v>
      </c>
      <c r="J67" s="151" t="s">
        <v>322</v>
      </c>
      <c r="K67" s="148" t="s">
        <v>322</v>
      </c>
      <c r="L67" s="151" t="s">
        <v>322</v>
      </c>
      <c r="N67" s="96" t="s">
        <v>114</v>
      </c>
      <c r="O67" s="7">
        <v>67</v>
      </c>
    </row>
    <row r="68" spans="1:15" x14ac:dyDescent="0.2">
      <c r="A68" s="148" t="s">
        <v>221</v>
      </c>
      <c r="B68" s="116" t="s">
        <v>73</v>
      </c>
      <c r="C68" s="96" t="s">
        <v>73</v>
      </c>
      <c r="D68" s="116" t="s">
        <v>343</v>
      </c>
      <c r="E68" s="96" t="s">
        <v>343</v>
      </c>
      <c r="F68" s="116" t="s">
        <v>343</v>
      </c>
      <c r="G68" s="96" t="s">
        <v>343</v>
      </c>
      <c r="H68" s="116" t="s">
        <v>343</v>
      </c>
      <c r="I68" s="148" t="s">
        <v>322</v>
      </c>
      <c r="J68" s="151" t="s">
        <v>322</v>
      </c>
      <c r="K68" s="148" t="s">
        <v>322</v>
      </c>
      <c r="L68" s="151" t="s">
        <v>322</v>
      </c>
      <c r="N68" s="96" t="s">
        <v>114</v>
      </c>
      <c r="O68" s="7">
        <v>68</v>
      </c>
    </row>
    <row r="69" spans="1:15" x14ac:dyDescent="0.2">
      <c r="A69" s="148" t="s">
        <v>221</v>
      </c>
      <c r="B69" s="116" t="s">
        <v>73</v>
      </c>
      <c r="C69" s="96" t="s">
        <v>73</v>
      </c>
      <c r="D69" s="116" t="s">
        <v>343</v>
      </c>
      <c r="E69" s="96" t="s">
        <v>343</v>
      </c>
      <c r="F69" s="116" t="s">
        <v>343</v>
      </c>
      <c r="G69" s="96" t="s">
        <v>343</v>
      </c>
      <c r="H69" s="116" t="s">
        <v>343</v>
      </c>
      <c r="I69" s="148" t="s">
        <v>322</v>
      </c>
      <c r="J69" s="151" t="s">
        <v>322</v>
      </c>
      <c r="K69" s="148" t="s">
        <v>322</v>
      </c>
      <c r="L69" s="151" t="s">
        <v>322</v>
      </c>
      <c r="N69" s="96" t="s">
        <v>114</v>
      </c>
      <c r="O69" s="7">
        <v>69</v>
      </c>
    </row>
    <row r="70" spans="1:15" x14ac:dyDescent="0.2">
      <c r="A70" s="148" t="s">
        <v>221</v>
      </c>
      <c r="B70" s="116" t="s">
        <v>73</v>
      </c>
      <c r="C70" s="96" t="s">
        <v>73</v>
      </c>
      <c r="D70" s="116" t="s">
        <v>343</v>
      </c>
      <c r="E70" s="96" t="s">
        <v>343</v>
      </c>
      <c r="F70" s="116" t="s">
        <v>343</v>
      </c>
      <c r="G70" s="96" t="s">
        <v>343</v>
      </c>
      <c r="H70" s="116" t="s">
        <v>343</v>
      </c>
      <c r="I70" s="148" t="s">
        <v>322</v>
      </c>
      <c r="J70" s="151" t="s">
        <v>322</v>
      </c>
      <c r="K70" s="148" t="s">
        <v>322</v>
      </c>
      <c r="L70" s="151" t="s">
        <v>322</v>
      </c>
      <c r="N70" s="96" t="s">
        <v>114</v>
      </c>
      <c r="O70" s="7">
        <v>70</v>
      </c>
    </row>
    <row r="71" spans="1:15" x14ac:dyDescent="0.2">
      <c r="A71" s="116"/>
      <c r="B71" s="116"/>
      <c r="C71" s="96"/>
      <c r="D71" s="116"/>
      <c r="E71" s="96"/>
      <c r="F71" s="116"/>
      <c r="G71" s="96"/>
      <c r="I71" s="116"/>
      <c r="J71" s="96"/>
      <c r="K71" s="116"/>
      <c r="L71" s="96"/>
      <c r="N71" s="96"/>
    </row>
    <row r="72" spans="1:15" x14ac:dyDescent="0.2">
      <c r="A72" s="116"/>
      <c r="B72" s="116"/>
      <c r="C72" s="96"/>
      <c r="D72" s="116"/>
      <c r="E72" s="96"/>
      <c r="F72" s="116"/>
      <c r="G72" s="96"/>
      <c r="I72" s="116"/>
      <c r="J72" s="96"/>
      <c r="K72" s="116"/>
      <c r="L72" s="96"/>
      <c r="N72" s="96"/>
    </row>
    <row r="73" spans="1:15" x14ac:dyDescent="0.2">
      <c r="A73" s="116"/>
      <c r="B73" s="116"/>
      <c r="C73" s="96"/>
      <c r="D73" s="116"/>
      <c r="E73" s="96"/>
      <c r="F73" s="116"/>
      <c r="G73" s="96"/>
      <c r="I73" s="116"/>
      <c r="J73" s="96"/>
      <c r="K73" s="116"/>
      <c r="L73" s="96"/>
      <c r="N73" s="96"/>
    </row>
    <row r="74" spans="1:15" x14ac:dyDescent="0.2">
      <c r="A74" s="116"/>
      <c r="B74" s="116"/>
      <c r="C74" s="96"/>
      <c r="D74" s="116"/>
      <c r="E74" s="96"/>
      <c r="F74" s="116"/>
      <c r="G74" s="96"/>
      <c r="I74" s="116"/>
      <c r="J74" s="96"/>
      <c r="K74" s="116"/>
      <c r="L74" s="96"/>
      <c r="N74" s="96"/>
    </row>
    <row r="75" spans="1:15" x14ac:dyDescent="0.2">
      <c r="A75" s="116"/>
      <c r="B75" s="116"/>
      <c r="C75" s="96"/>
      <c r="D75" s="116"/>
      <c r="E75" s="96"/>
      <c r="F75" s="116"/>
      <c r="G75" s="96"/>
      <c r="I75" s="116"/>
      <c r="J75" s="96"/>
      <c r="K75" s="116"/>
      <c r="L75" s="96"/>
      <c r="N75" s="96"/>
    </row>
    <row r="76" spans="1:15" x14ac:dyDescent="0.2">
      <c r="A76" s="116"/>
      <c r="B76" s="116"/>
      <c r="C76" s="96"/>
      <c r="D76" s="116"/>
      <c r="E76" s="96"/>
      <c r="F76" s="116"/>
      <c r="G76" s="96"/>
      <c r="I76" s="116"/>
      <c r="J76" s="96"/>
      <c r="K76" s="116"/>
      <c r="L76" s="96"/>
      <c r="N76" s="96"/>
    </row>
    <row r="77" spans="1:15" x14ac:dyDescent="0.2">
      <c r="A77" s="116"/>
      <c r="B77" s="116"/>
      <c r="C77" s="96"/>
      <c r="D77" s="116"/>
      <c r="E77" s="96"/>
      <c r="F77" s="116"/>
      <c r="G77" s="96"/>
      <c r="I77" s="116"/>
      <c r="J77" s="96"/>
      <c r="K77" s="116"/>
      <c r="L77" s="96"/>
      <c r="N77" s="96"/>
    </row>
    <row r="78" spans="1:15" x14ac:dyDescent="0.2">
      <c r="A78" s="116"/>
      <c r="B78" s="116"/>
      <c r="C78" s="96"/>
      <c r="D78" s="116"/>
      <c r="E78" s="96"/>
      <c r="F78" s="116"/>
      <c r="G78" s="96"/>
      <c r="I78" s="116"/>
      <c r="J78" s="96"/>
      <c r="K78" s="116"/>
      <c r="L78" s="96"/>
      <c r="N78" s="96"/>
    </row>
    <row r="79" spans="1:15" x14ac:dyDescent="0.2">
      <c r="A79" s="116"/>
      <c r="B79" s="116"/>
      <c r="C79" s="96"/>
      <c r="D79" s="116"/>
      <c r="E79" s="96"/>
      <c r="F79" s="116"/>
      <c r="G79" s="96"/>
      <c r="I79" s="116"/>
      <c r="J79" s="96"/>
      <c r="K79" s="116"/>
      <c r="L79" s="96"/>
      <c r="N79" s="96"/>
    </row>
    <row r="80" spans="1:15" x14ac:dyDescent="0.2">
      <c r="A80" s="116"/>
      <c r="B80" s="116"/>
      <c r="C80" s="96"/>
      <c r="D80" s="116"/>
      <c r="E80" s="96"/>
      <c r="F80" s="116"/>
      <c r="G80" s="96"/>
      <c r="I80" s="116"/>
      <c r="J80" s="96"/>
      <c r="K80" s="116"/>
      <c r="L80" s="96"/>
      <c r="N80" s="96"/>
    </row>
  </sheetData>
  <sheetProtection selectLockedCells="1"/>
  <phoneticPr fontId="7" type="noConversion"/>
  <pageMargins left="0.75" right="0.75" top="1" bottom="1" header="0.5" footer="0.5"/>
  <pageSetup paperSize="9" orientation="portrait" horizontalDpi="4294967294"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dimension ref="A1:T80"/>
  <sheetViews>
    <sheetView workbookViewId="0">
      <selection activeCell="E9" sqref="E9"/>
    </sheetView>
  </sheetViews>
  <sheetFormatPr defaultRowHeight="12.75" x14ac:dyDescent="0.2"/>
  <cols>
    <col min="1" max="2" width="6.7109375" style="117" customWidth="1"/>
    <col min="3" max="3" width="6.7109375" style="118" customWidth="1"/>
    <col min="4" max="4" width="6.7109375" style="117" customWidth="1"/>
    <col min="5" max="5" width="6.7109375" style="118" customWidth="1"/>
    <col min="6" max="6" width="6.7109375" style="117" customWidth="1"/>
    <col min="7" max="7" width="6.7109375" style="118" customWidth="1"/>
    <col min="8" max="8" width="6.7109375" style="116" customWidth="1"/>
    <col min="9" max="9" width="5.7109375" style="117" customWidth="1"/>
    <col min="10" max="10" width="5.7109375" style="118" customWidth="1"/>
    <col min="11" max="11" width="5.7109375" style="117" customWidth="1"/>
    <col min="12" max="12" width="5.7109375" style="118" customWidth="1"/>
    <col min="13" max="14" width="11.5703125" customWidth="1"/>
    <col min="15" max="15" width="13.7109375" style="7" customWidth="1"/>
    <col min="17" max="17" width="11.140625" customWidth="1"/>
    <col min="18" max="18" width="34.5703125" customWidth="1"/>
    <col min="20" max="20" width="13.28515625" customWidth="1"/>
  </cols>
  <sheetData>
    <row r="1" spans="1:20" ht="24" customHeight="1" x14ac:dyDescent="0.2">
      <c r="A1" s="119" t="s">
        <v>324</v>
      </c>
      <c r="B1" s="119" t="s">
        <v>312</v>
      </c>
      <c r="C1" s="119" t="s">
        <v>313</v>
      </c>
      <c r="D1" s="119" t="s">
        <v>314</v>
      </c>
      <c r="E1" s="119" t="s">
        <v>315</v>
      </c>
      <c r="F1" s="119" t="s">
        <v>316</v>
      </c>
      <c r="G1" s="119" t="s">
        <v>317</v>
      </c>
      <c r="H1" s="119" t="s">
        <v>318</v>
      </c>
      <c r="I1" s="150" t="s">
        <v>319</v>
      </c>
      <c r="J1" s="150" t="s">
        <v>319</v>
      </c>
      <c r="K1" s="150" t="s">
        <v>320</v>
      </c>
      <c r="L1" s="150" t="s">
        <v>321</v>
      </c>
      <c r="M1" s="119" t="s">
        <v>75</v>
      </c>
      <c r="N1" s="93" t="s">
        <v>71</v>
      </c>
      <c r="O1" s="113" t="s">
        <v>72</v>
      </c>
    </row>
    <row r="2" spans="1:20" x14ac:dyDescent="0.2">
      <c r="A2" s="116" t="s">
        <v>74</v>
      </c>
      <c r="B2" s="116" t="s">
        <v>74</v>
      </c>
      <c r="C2" s="93" t="s">
        <v>74</v>
      </c>
      <c r="D2" s="116" t="s">
        <v>74</v>
      </c>
      <c r="E2" s="93" t="s">
        <v>74</v>
      </c>
      <c r="F2" s="116" t="s">
        <v>74</v>
      </c>
      <c r="G2" s="93" t="s">
        <v>74</v>
      </c>
      <c r="H2" s="116" t="s">
        <v>74</v>
      </c>
      <c r="I2" s="148" t="s">
        <v>322</v>
      </c>
      <c r="J2" s="151" t="s">
        <v>322</v>
      </c>
      <c r="K2" s="148" t="s">
        <v>322</v>
      </c>
      <c r="L2" s="151" t="s">
        <v>322</v>
      </c>
      <c r="N2" s="93" t="s">
        <v>48</v>
      </c>
      <c r="O2" s="7">
        <v>2</v>
      </c>
    </row>
    <row r="3" spans="1:20" x14ac:dyDescent="0.2">
      <c r="A3" s="116" t="s">
        <v>74</v>
      </c>
      <c r="B3" s="116" t="s">
        <v>74</v>
      </c>
      <c r="C3" s="93" t="s">
        <v>74</v>
      </c>
      <c r="D3" s="114" t="s">
        <v>74</v>
      </c>
      <c r="E3" s="93" t="s">
        <v>74</v>
      </c>
      <c r="F3" s="116" t="s">
        <v>74</v>
      </c>
      <c r="G3" s="93" t="s">
        <v>74</v>
      </c>
      <c r="H3" s="116" t="s">
        <v>74</v>
      </c>
      <c r="I3" s="148" t="s">
        <v>322</v>
      </c>
      <c r="J3" s="151" t="s">
        <v>322</v>
      </c>
      <c r="K3" s="148" t="s">
        <v>322</v>
      </c>
      <c r="L3" s="151" t="s">
        <v>322</v>
      </c>
      <c r="N3" s="93" t="s">
        <v>48</v>
      </c>
      <c r="O3" s="7">
        <v>3</v>
      </c>
    </row>
    <row r="4" spans="1:20" x14ac:dyDescent="0.2">
      <c r="A4" s="116" t="s">
        <v>74</v>
      </c>
      <c r="B4" s="116" t="s">
        <v>74</v>
      </c>
      <c r="C4" s="93" t="s">
        <v>74</v>
      </c>
      <c r="D4" s="114" t="s">
        <v>74</v>
      </c>
      <c r="E4" s="93" t="s">
        <v>74</v>
      </c>
      <c r="F4" s="116" t="s">
        <v>74</v>
      </c>
      <c r="G4" s="93" t="s">
        <v>74</v>
      </c>
      <c r="H4" s="116" t="s">
        <v>74</v>
      </c>
      <c r="I4" s="148" t="s">
        <v>322</v>
      </c>
      <c r="J4" s="151" t="s">
        <v>322</v>
      </c>
      <c r="K4" s="148" t="s">
        <v>322</v>
      </c>
      <c r="L4" s="151" t="s">
        <v>322</v>
      </c>
      <c r="N4" s="93" t="s">
        <v>48</v>
      </c>
      <c r="O4" s="7">
        <v>4</v>
      </c>
      <c r="Q4" s="45" t="s">
        <v>16</v>
      </c>
      <c r="R4" s="46" t="s">
        <v>27</v>
      </c>
      <c r="T4" s="123"/>
    </row>
    <row r="5" spans="1:20" x14ac:dyDescent="0.2">
      <c r="A5" s="116" t="s">
        <v>74</v>
      </c>
      <c r="B5" s="116" t="s">
        <v>74</v>
      </c>
      <c r="C5" s="93" t="s">
        <v>74</v>
      </c>
      <c r="D5" s="114" t="s">
        <v>74</v>
      </c>
      <c r="E5" s="93" t="s">
        <v>74</v>
      </c>
      <c r="F5" s="116" t="s">
        <v>74</v>
      </c>
      <c r="G5" s="93" t="s">
        <v>74</v>
      </c>
      <c r="H5" s="116" t="s">
        <v>74</v>
      </c>
      <c r="I5" s="148" t="s">
        <v>322</v>
      </c>
      <c r="J5" s="151" t="s">
        <v>322</v>
      </c>
      <c r="K5" s="148" t="s">
        <v>322</v>
      </c>
      <c r="L5" s="151" t="s">
        <v>322</v>
      </c>
      <c r="N5" s="93" t="s">
        <v>48</v>
      </c>
      <c r="O5" s="7">
        <v>5</v>
      </c>
      <c r="Q5" s="49" t="s">
        <v>17</v>
      </c>
      <c r="R5" s="138" t="s">
        <v>93</v>
      </c>
      <c r="T5" s="123"/>
    </row>
    <row r="6" spans="1:20" x14ac:dyDescent="0.2">
      <c r="A6" s="116" t="s">
        <v>49</v>
      </c>
      <c r="B6" s="148" t="s">
        <v>48</v>
      </c>
      <c r="C6" s="149" t="s">
        <v>48</v>
      </c>
      <c r="D6" s="148" t="s">
        <v>48</v>
      </c>
      <c r="E6" s="149" t="s">
        <v>48</v>
      </c>
      <c r="F6" s="115" t="s">
        <v>48</v>
      </c>
      <c r="G6" s="94" t="s">
        <v>48</v>
      </c>
      <c r="H6" s="116" t="s">
        <v>48</v>
      </c>
      <c r="I6" s="148" t="s">
        <v>322</v>
      </c>
      <c r="J6" s="151" t="s">
        <v>322</v>
      </c>
      <c r="K6" s="148" t="s">
        <v>322</v>
      </c>
      <c r="L6" s="151" t="s">
        <v>322</v>
      </c>
      <c r="N6" s="94" t="s">
        <v>48</v>
      </c>
      <c r="O6" s="7">
        <v>6</v>
      </c>
      <c r="Q6" s="49" t="s">
        <v>18</v>
      </c>
      <c r="R6" s="138" t="s">
        <v>94</v>
      </c>
    </row>
    <row r="7" spans="1:20" x14ac:dyDescent="0.2">
      <c r="A7" s="116" t="s">
        <v>49</v>
      </c>
      <c r="B7" s="148" t="s">
        <v>48</v>
      </c>
      <c r="C7" s="149" t="s">
        <v>48</v>
      </c>
      <c r="D7" s="148" t="s">
        <v>48</v>
      </c>
      <c r="E7" s="149" t="s">
        <v>48</v>
      </c>
      <c r="F7" s="148" t="s">
        <v>48</v>
      </c>
      <c r="G7" s="149" t="s">
        <v>48</v>
      </c>
      <c r="H7" s="116" t="s">
        <v>48</v>
      </c>
      <c r="I7" s="148" t="s">
        <v>322</v>
      </c>
      <c r="J7" s="151" t="s">
        <v>322</v>
      </c>
      <c r="K7" s="148" t="s">
        <v>322</v>
      </c>
      <c r="L7" s="151" t="s">
        <v>322</v>
      </c>
      <c r="N7" s="95" t="s">
        <v>48</v>
      </c>
      <c r="O7" s="7">
        <v>7</v>
      </c>
      <c r="Q7" s="49" t="s">
        <v>19</v>
      </c>
      <c r="R7" s="138" t="s">
        <v>203</v>
      </c>
    </row>
    <row r="8" spans="1:20" x14ac:dyDescent="0.2">
      <c r="A8" s="116" t="s">
        <v>49</v>
      </c>
      <c r="B8" s="116" t="s">
        <v>49</v>
      </c>
      <c r="C8" s="149" t="s">
        <v>48</v>
      </c>
      <c r="D8" s="148" t="s">
        <v>48</v>
      </c>
      <c r="E8" s="149" t="s">
        <v>48</v>
      </c>
      <c r="F8" s="115" t="s">
        <v>48</v>
      </c>
      <c r="G8" s="96" t="s">
        <v>48</v>
      </c>
      <c r="H8" s="116" t="s">
        <v>48</v>
      </c>
      <c r="I8" s="148" t="s">
        <v>322</v>
      </c>
      <c r="J8" s="151" t="s">
        <v>322</v>
      </c>
      <c r="K8" s="148" t="s">
        <v>322</v>
      </c>
      <c r="L8" s="151" t="s">
        <v>322</v>
      </c>
      <c r="N8" s="94" t="s">
        <v>48</v>
      </c>
      <c r="O8" s="7">
        <v>8</v>
      </c>
      <c r="Q8" s="49" t="s">
        <v>20</v>
      </c>
      <c r="R8" s="138" t="s">
        <v>204</v>
      </c>
    </row>
    <row r="9" spans="1:20" x14ac:dyDescent="0.2">
      <c r="A9" s="116" t="s">
        <v>49</v>
      </c>
      <c r="B9" s="116" t="s">
        <v>49</v>
      </c>
      <c r="C9" s="96" t="s">
        <v>49</v>
      </c>
      <c r="D9" s="116" t="s">
        <v>49</v>
      </c>
      <c r="E9" s="96" t="s">
        <v>49</v>
      </c>
      <c r="F9" s="116" t="s">
        <v>49</v>
      </c>
      <c r="G9" s="96" t="s">
        <v>49</v>
      </c>
      <c r="H9" s="116" t="s">
        <v>49</v>
      </c>
      <c r="I9" s="148" t="s">
        <v>322</v>
      </c>
      <c r="J9" s="151" t="s">
        <v>322</v>
      </c>
      <c r="K9" s="148" t="s">
        <v>322</v>
      </c>
      <c r="L9" s="151" t="s">
        <v>322</v>
      </c>
      <c r="N9" s="96" t="s">
        <v>49</v>
      </c>
      <c r="O9" s="7">
        <v>9</v>
      </c>
      <c r="Q9" s="49" t="s">
        <v>21</v>
      </c>
      <c r="R9" s="138" t="s">
        <v>220</v>
      </c>
    </row>
    <row r="10" spans="1:20" x14ac:dyDescent="0.2">
      <c r="A10" s="116" t="s">
        <v>49</v>
      </c>
      <c r="B10" s="116" t="s">
        <v>49</v>
      </c>
      <c r="C10" s="96" t="s">
        <v>49</v>
      </c>
      <c r="D10" s="116" t="s">
        <v>49</v>
      </c>
      <c r="E10" s="96" t="s">
        <v>49</v>
      </c>
      <c r="F10" s="116" t="s">
        <v>49</v>
      </c>
      <c r="G10" s="96" t="s">
        <v>49</v>
      </c>
      <c r="H10" s="116" t="s">
        <v>49</v>
      </c>
      <c r="I10" s="148" t="s">
        <v>322</v>
      </c>
      <c r="J10" s="151" t="s">
        <v>322</v>
      </c>
      <c r="K10" s="148" t="s">
        <v>322</v>
      </c>
      <c r="L10" s="151" t="s">
        <v>322</v>
      </c>
      <c r="N10" s="96" t="s">
        <v>49</v>
      </c>
      <c r="O10" s="7">
        <v>10</v>
      </c>
      <c r="Q10" s="49" t="s">
        <v>38</v>
      </c>
      <c r="R10" s="138" t="s">
        <v>182</v>
      </c>
    </row>
    <row r="11" spans="1:20" x14ac:dyDescent="0.2">
      <c r="A11" s="116" t="s">
        <v>50</v>
      </c>
      <c r="B11" s="116" t="s">
        <v>50</v>
      </c>
      <c r="C11" s="96" t="s">
        <v>50</v>
      </c>
      <c r="D11" s="116" t="s">
        <v>50</v>
      </c>
      <c r="E11" s="96" t="s">
        <v>50</v>
      </c>
      <c r="F11" s="116" t="s">
        <v>50</v>
      </c>
      <c r="G11" s="96" t="s">
        <v>50</v>
      </c>
      <c r="H11" s="116" t="s">
        <v>50</v>
      </c>
      <c r="I11" s="148" t="s">
        <v>322</v>
      </c>
      <c r="J11" s="151" t="s">
        <v>322</v>
      </c>
      <c r="K11" s="148" t="s">
        <v>322</v>
      </c>
      <c r="L11" s="151" t="s">
        <v>322</v>
      </c>
      <c r="N11" s="96" t="s">
        <v>50</v>
      </c>
      <c r="O11" s="7">
        <v>11</v>
      </c>
      <c r="Q11" s="49" t="s">
        <v>68</v>
      </c>
      <c r="R11" s="138" t="s">
        <v>183</v>
      </c>
    </row>
    <row r="12" spans="1:20" x14ac:dyDescent="0.2">
      <c r="A12" s="116" t="s">
        <v>50</v>
      </c>
      <c r="B12" s="116" t="s">
        <v>50</v>
      </c>
      <c r="C12" s="96" t="s">
        <v>50</v>
      </c>
      <c r="D12" s="116" t="s">
        <v>50</v>
      </c>
      <c r="E12" s="96" t="s">
        <v>50</v>
      </c>
      <c r="F12" s="116" t="s">
        <v>50</v>
      </c>
      <c r="G12" s="96" t="s">
        <v>50</v>
      </c>
      <c r="H12" s="116" t="s">
        <v>50</v>
      </c>
      <c r="I12" s="148" t="s">
        <v>322</v>
      </c>
      <c r="J12" s="151" t="s">
        <v>322</v>
      </c>
      <c r="K12" s="148" t="s">
        <v>322</v>
      </c>
      <c r="L12" s="151" t="s">
        <v>322</v>
      </c>
      <c r="N12" s="97" t="s">
        <v>50</v>
      </c>
      <c r="O12" s="7">
        <v>12</v>
      </c>
      <c r="Q12" s="49" t="s">
        <v>67</v>
      </c>
      <c r="R12" s="138" t="s">
        <v>184</v>
      </c>
    </row>
    <row r="13" spans="1:20" x14ac:dyDescent="0.2">
      <c r="A13" s="116" t="s">
        <v>51</v>
      </c>
      <c r="B13" s="116" t="s">
        <v>51</v>
      </c>
      <c r="C13" s="96" t="s">
        <v>51</v>
      </c>
      <c r="D13" s="116" t="s">
        <v>343</v>
      </c>
      <c r="E13" s="96" t="s">
        <v>343</v>
      </c>
      <c r="F13" s="116" t="s">
        <v>343</v>
      </c>
      <c r="G13" s="96" t="s">
        <v>343</v>
      </c>
      <c r="H13" s="116" t="s">
        <v>343</v>
      </c>
      <c r="I13" s="148" t="s">
        <v>322</v>
      </c>
      <c r="J13" s="151" t="s">
        <v>322</v>
      </c>
      <c r="K13" s="148" t="s">
        <v>322</v>
      </c>
      <c r="L13" s="151" t="s">
        <v>322</v>
      </c>
      <c r="N13" s="96" t="s">
        <v>51</v>
      </c>
      <c r="O13" s="7">
        <v>13</v>
      </c>
      <c r="Q13" s="52" t="s">
        <v>30</v>
      </c>
      <c r="R13" s="138" t="s">
        <v>185</v>
      </c>
    </row>
    <row r="14" spans="1:20" x14ac:dyDescent="0.2">
      <c r="A14" s="116" t="s">
        <v>51</v>
      </c>
      <c r="B14" s="116" t="s">
        <v>51</v>
      </c>
      <c r="C14" s="96" t="s">
        <v>51</v>
      </c>
      <c r="D14" s="116" t="s">
        <v>343</v>
      </c>
      <c r="E14" s="96" t="s">
        <v>343</v>
      </c>
      <c r="F14" s="116" t="s">
        <v>343</v>
      </c>
      <c r="G14" s="96" t="s">
        <v>343</v>
      </c>
      <c r="H14" s="116" t="s">
        <v>343</v>
      </c>
      <c r="I14" s="148" t="s">
        <v>322</v>
      </c>
      <c r="J14" s="151" t="s">
        <v>322</v>
      </c>
      <c r="K14" s="148" t="s">
        <v>322</v>
      </c>
      <c r="L14" s="151" t="s">
        <v>322</v>
      </c>
      <c r="N14" s="96" t="s">
        <v>51</v>
      </c>
      <c r="O14" s="7">
        <v>14</v>
      </c>
      <c r="Q14" s="54" t="s">
        <v>38</v>
      </c>
      <c r="R14" s="138" t="s">
        <v>180</v>
      </c>
    </row>
    <row r="15" spans="1:20" x14ac:dyDescent="0.2">
      <c r="A15" s="116" t="s">
        <v>52</v>
      </c>
      <c r="B15" s="116" t="s">
        <v>73</v>
      </c>
      <c r="C15" s="96" t="s">
        <v>73</v>
      </c>
      <c r="D15" s="116" t="s">
        <v>343</v>
      </c>
      <c r="E15" s="96" t="s">
        <v>343</v>
      </c>
      <c r="F15" s="116" t="s">
        <v>343</v>
      </c>
      <c r="G15" s="96" t="s">
        <v>343</v>
      </c>
      <c r="H15" s="116" t="s">
        <v>343</v>
      </c>
      <c r="I15" s="148" t="s">
        <v>322</v>
      </c>
      <c r="J15" s="151" t="s">
        <v>322</v>
      </c>
      <c r="K15" s="148" t="s">
        <v>322</v>
      </c>
      <c r="L15" s="151" t="s">
        <v>322</v>
      </c>
      <c r="N15" s="96" t="s">
        <v>52</v>
      </c>
      <c r="O15" s="7">
        <v>15</v>
      </c>
      <c r="Q15" s="54" t="s">
        <v>42</v>
      </c>
      <c r="R15" s="138" t="s">
        <v>181</v>
      </c>
    </row>
    <row r="16" spans="1:20" x14ac:dyDescent="0.2">
      <c r="A16" s="116" t="s">
        <v>52</v>
      </c>
      <c r="B16" s="116" t="s">
        <v>73</v>
      </c>
      <c r="C16" s="96" t="s">
        <v>73</v>
      </c>
      <c r="D16" s="116" t="s">
        <v>343</v>
      </c>
      <c r="E16" s="96" t="s">
        <v>343</v>
      </c>
      <c r="F16" s="116" t="s">
        <v>343</v>
      </c>
      <c r="G16" s="96" t="s">
        <v>343</v>
      </c>
      <c r="H16" s="116" t="s">
        <v>343</v>
      </c>
      <c r="I16" s="148" t="s">
        <v>322</v>
      </c>
      <c r="J16" s="151" t="s">
        <v>322</v>
      </c>
      <c r="K16" s="148" t="s">
        <v>322</v>
      </c>
      <c r="L16" s="151" t="s">
        <v>322</v>
      </c>
      <c r="N16" s="96" t="s">
        <v>52</v>
      </c>
      <c r="O16" s="7">
        <v>16</v>
      </c>
      <c r="Q16" s="7"/>
      <c r="R16" s="138" t="s">
        <v>186</v>
      </c>
    </row>
    <row r="17" spans="1:18" x14ac:dyDescent="0.2">
      <c r="A17" s="148" t="s">
        <v>221</v>
      </c>
      <c r="B17" s="116" t="s">
        <v>73</v>
      </c>
      <c r="C17" s="96" t="s">
        <v>73</v>
      </c>
      <c r="D17" s="116" t="s">
        <v>343</v>
      </c>
      <c r="E17" s="96" t="s">
        <v>343</v>
      </c>
      <c r="F17" s="116" t="s">
        <v>343</v>
      </c>
      <c r="G17" s="96" t="s">
        <v>343</v>
      </c>
      <c r="H17" s="116" t="s">
        <v>343</v>
      </c>
      <c r="I17" s="148" t="s">
        <v>322</v>
      </c>
      <c r="J17" s="151" t="s">
        <v>322</v>
      </c>
      <c r="K17" s="148" t="s">
        <v>322</v>
      </c>
      <c r="L17" s="151" t="s">
        <v>322</v>
      </c>
      <c r="N17" s="96" t="s">
        <v>113</v>
      </c>
      <c r="O17" s="7">
        <v>17</v>
      </c>
      <c r="Q17" s="7"/>
      <c r="R17" s="138" t="s">
        <v>187</v>
      </c>
    </row>
    <row r="18" spans="1:18" x14ac:dyDescent="0.2">
      <c r="A18" s="148" t="s">
        <v>221</v>
      </c>
      <c r="B18" s="116" t="s">
        <v>73</v>
      </c>
      <c r="C18" s="96" t="s">
        <v>73</v>
      </c>
      <c r="D18" s="116" t="s">
        <v>343</v>
      </c>
      <c r="E18" s="96" t="s">
        <v>343</v>
      </c>
      <c r="F18" s="116" t="s">
        <v>343</v>
      </c>
      <c r="G18" s="96" t="s">
        <v>343</v>
      </c>
      <c r="H18" s="116" t="s">
        <v>343</v>
      </c>
      <c r="I18" s="148" t="s">
        <v>322</v>
      </c>
      <c r="J18" s="151" t="s">
        <v>322</v>
      </c>
      <c r="K18" s="148" t="s">
        <v>322</v>
      </c>
      <c r="L18" s="151" t="s">
        <v>322</v>
      </c>
      <c r="N18" s="96" t="s">
        <v>113</v>
      </c>
      <c r="O18" s="7">
        <v>18</v>
      </c>
      <c r="Q18" s="44"/>
      <c r="R18" s="138" t="s">
        <v>188</v>
      </c>
    </row>
    <row r="19" spans="1:18" x14ac:dyDescent="0.2">
      <c r="A19" s="148" t="s">
        <v>221</v>
      </c>
      <c r="B19" s="116" t="s">
        <v>73</v>
      </c>
      <c r="C19" s="96" t="s">
        <v>73</v>
      </c>
      <c r="D19" s="116" t="s">
        <v>343</v>
      </c>
      <c r="E19" s="96" t="s">
        <v>343</v>
      </c>
      <c r="F19" s="116" t="s">
        <v>343</v>
      </c>
      <c r="G19" s="96" t="s">
        <v>343</v>
      </c>
      <c r="H19" s="116" t="s">
        <v>343</v>
      </c>
      <c r="I19" s="148" t="s">
        <v>322</v>
      </c>
      <c r="J19" s="151" t="s">
        <v>322</v>
      </c>
      <c r="K19" s="148" t="s">
        <v>322</v>
      </c>
      <c r="L19" s="151" t="s">
        <v>322</v>
      </c>
      <c r="N19" s="96" t="s">
        <v>114</v>
      </c>
      <c r="O19" s="7">
        <v>19</v>
      </c>
      <c r="Q19" s="47" t="s">
        <v>22</v>
      </c>
      <c r="R19" s="138" t="s">
        <v>189</v>
      </c>
    </row>
    <row r="20" spans="1:18" x14ac:dyDescent="0.2">
      <c r="A20" s="148" t="s">
        <v>221</v>
      </c>
      <c r="B20" s="116" t="s">
        <v>73</v>
      </c>
      <c r="C20" s="96" t="s">
        <v>73</v>
      </c>
      <c r="D20" s="116" t="s">
        <v>343</v>
      </c>
      <c r="E20" s="96" t="s">
        <v>343</v>
      </c>
      <c r="F20" s="116" t="s">
        <v>343</v>
      </c>
      <c r="G20" s="96" t="s">
        <v>343</v>
      </c>
      <c r="H20" s="116" t="s">
        <v>343</v>
      </c>
      <c r="I20" s="148" t="s">
        <v>322</v>
      </c>
      <c r="J20" s="151" t="s">
        <v>322</v>
      </c>
      <c r="K20" s="148" t="s">
        <v>322</v>
      </c>
      <c r="L20" s="151" t="s">
        <v>322</v>
      </c>
      <c r="N20" s="96" t="s">
        <v>114</v>
      </c>
      <c r="O20" s="7">
        <v>20</v>
      </c>
      <c r="Q20" s="50" t="s">
        <v>23</v>
      </c>
      <c r="R20" s="138" t="s">
        <v>190</v>
      </c>
    </row>
    <row r="21" spans="1:18" x14ac:dyDescent="0.2">
      <c r="A21" s="148" t="s">
        <v>221</v>
      </c>
      <c r="B21" s="116" t="s">
        <v>73</v>
      </c>
      <c r="C21" s="96" t="s">
        <v>73</v>
      </c>
      <c r="D21" s="116" t="s">
        <v>343</v>
      </c>
      <c r="E21" s="96" t="s">
        <v>343</v>
      </c>
      <c r="F21" s="116" t="s">
        <v>343</v>
      </c>
      <c r="G21" s="96" t="s">
        <v>343</v>
      </c>
      <c r="H21" s="116" t="s">
        <v>343</v>
      </c>
      <c r="I21" s="148" t="s">
        <v>322</v>
      </c>
      <c r="J21" s="151" t="s">
        <v>322</v>
      </c>
      <c r="K21" s="148" t="s">
        <v>322</v>
      </c>
      <c r="L21" s="151" t="s">
        <v>322</v>
      </c>
      <c r="N21" s="96" t="s">
        <v>114</v>
      </c>
      <c r="O21" s="7">
        <v>21</v>
      </c>
      <c r="Q21" s="50" t="s">
        <v>24</v>
      </c>
      <c r="R21" s="138" t="s">
        <v>191</v>
      </c>
    </row>
    <row r="22" spans="1:18" x14ac:dyDescent="0.2">
      <c r="A22" s="148" t="s">
        <v>221</v>
      </c>
      <c r="B22" s="116" t="s">
        <v>73</v>
      </c>
      <c r="C22" s="96" t="s">
        <v>73</v>
      </c>
      <c r="D22" s="116" t="s">
        <v>343</v>
      </c>
      <c r="E22" s="96" t="s">
        <v>343</v>
      </c>
      <c r="F22" s="116" t="s">
        <v>343</v>
      </c>
      <c r="G22" s="96" t="s">
        <v>343</v>
      </c>
      <c r="H22" s="116" t="s">
        <v>343</v>
      </c>
      <c r="I22" s="148" t="s">
        <v>322</v>
      </c>
      <c r="J22" s="151" t="s">
        <v>322</v>
      </c>
      <c r="K22" s="148" t="s">
        <v>322</v>
      </c>
      <c r="L22" s="151" t="s">
        <v>322</v>
      </c>
      <c r="N22" s="96" t="s">
        <v>114</v>
      </c>
      <c r="O22" s="7">
        <v>22</v>
      </c>
      <c r="Q22" s="50" t="s">
        <v>25</v>
      </c>
      <c r="R22" s="138" t="s">
        <v>192</v>
      </c>
    </row>
    <row r="23" spans="1:18" x14ac:dyDescent="0.2">
      <c r="A23" s="148" t="s">
        <v>221</v>
      </c>
      <c r="B23" s="116" t="s">
        <v>73</v>
      </c>
      <c r="C23" s="96" t="s">
        <v>73</v>
      </c>
      <c r="D23" s="116" t="s">
        <v>343</v>
      </c>
      <c r="E23" s="96" t="s">
        <v>343</v>
      </c>
      <c r="F23" s="116" t="s">
        <v>343</v>
      </c>
      <c r="G23" s="96" t="s">
        <v>343</v>
      </c>
      <c r="H23" s="116" t="s">
        <v>343</v>
      </c>
      <c r="I23" s="148" t="s">
        <v>322</v>
      </c>
      <c r="J23" s="151" t="s">
        <v>322</v>
      </c>
      <c r="K23" s="148" t="s">
        <v>322</v>
      </c>
      <c r="L23" s="151" t="s">
        <v>322</v>
      </c>
      <c r="N23" s="96" t="s">
        <v>114</v>
      </c>
      <c r="O23" s="7">
        <v>23</v>
      </c>
      <c r="Q23" s="55"/>
      <c r="R23" s="138" t="s">
        <v>193</v>
      </c>
    </row>
    <row r="24" spans="1:18" x14ac:dyDescent="0.2">
      <c r="A24" s="148" t="s">
        <v>221</v>
      </c>
      <c r="B24" s="116" t="s">
        <v>73</v>
      </c>
      <c r="C24" s="96" t="s">
        <v>73</v>
      </c>
      <c r="D24" s="116" t="s">
        <v>343</v>
      </c>
      <c r="E24" s="96" t="s">
        <v>343</v>
      </c>
      <c r="F24" s="116" t="s">
        <v>343</v>
      </c>
      <c r="G24" s="96" t="s">
        <v>343</v>
      </c>
      <c r="H24" s="116" t="s">
        <v>343</v>
      </c>
      <c r="I24" s="148" t="s">
        <v>322</v>
      </c>
      <c r="J24" s="151" t="s">
        <v>322</v>
      </c>
      <c r="K24" s="148" t="s">
        <v>322</v>
      </c>
      <c r="L24" s="151" t="s">
        <v>322</v>
      </c>
      <c r="N24" s="96" t="s">
        <v>114</v>
      </c>
      <c r="O24" s="7">
        <v>24</v>
      </c>
      <c r="Q24" s="48" t="s">
        <v>26</v>
      </c>
      <c r="R24" s="138" t="s">
        <v>194</v>
      </c>
    </row>
    <row r="25" spans="1:18" x14ac:dyDescent="0.2">
      <c r="A25" s="148" t="s">
        <v>221</v>
      </c>
      <c r="B25" s="116" t="s">
        <v>73</v>
      </c>
      <c r="C25" s="96" t="s">
        <v>73</v>
      </c>
      <c r="D25" s="116" t="s">
        <v>343</v>
      </c>
      <c r="E25" s="96" t="s">
        <v>343</v>
      </c>
      <c r="F25" s="116" t="s">
        <v>343</v>
      </c>
      <c r="G25" s="96" t="s">
        <v>343</v>
      </c>
      <c r="H25" s="116" t="s">
        <v>343</v>
      </c>
      <c r="I25" s="148" t="s">
        <v>322</v>
      </c>
      <c r="J25" s="151" t="s">
        <v>322</v>
      </c>
      <c r="K25" s="148" t="s">
        <v>322</v>
      </c>
      <c r="L25" s="151" t="s">
        <v>322</v>
      </c>
      <c r="N25" s="96" t="s">
        <v>114</v>
      </c>
      <c r="O25" s="7">
        <v>25</v>
      </c>
      <c r="Q25" s="51" t="s">
        <v>25</v>
      </c>
      <c r="R25" s="138" t="s">
        <v>195</v>
      </c>
    </row>
    <row r="26" spans="1:18" x14ac:dyDescent="0.2">
      <c r="A26" s="148" t="s">
        <v>221</v>
      </c>
      <c r="B26" s="116" t="s">
        <v>73</v>
      </c>
      <c r="C26" s="96" t="s">
        <v>73</v>
      </c>
      <c r="D26" s="116" t="s">
        <v>343</v>
      </c>
      <c r="E26" s="96" t="s">
        <v>343</v>
      </c>
      <c r="F26" s="116" t="s">
        <v>343</v>
      </c>
      <c r="G26" s="96" t="s">
        <v>343</v>
      </c>
      <c r="H26" s="116" t="s">
        <v>343</v>
      </c>
      <c r="I26" s="148" t="s">
        <v>322</v>
      </c>
      <c r="J26" s="151" t="s">
        <v>322</v>
      </c>
      <c r="K26" s="148" t="s">
        <v>322</v>
      </c>
      <c r="L26" s="151" t="s">
        <v>322</v>
      </c>
      <c r="N26" s="96" t="s">
        <v>114</v>
      </c>
      <c r="O26" s="7">
        <v>26</v>
      </c>
      <c r="Q26" s="51" t="s">
        <v>24</v>
      </c>
      <c r="R26" s="138" t="s">
        <v>205</v>
      </c>
    </row>
    <row r="27" spans="1:18" x14ac:dyDescent="0.2">
      <c r="A27" s="148" t="s">
        <v>221</v>
      </c>
      <c r="B27" s="116" t="s">
        <v>73</v>
      </c>
      <c r="C27" s="96" t="s">
        <v>73</v>
      </c>
      <c r="D27" s="116" t="s">
        <v>343</v>
      </c>
      <c r="E27" s="96" t="s">
        <v>343</v>
      </c>
      <c r="F27" s="116" t="s">
        <v>343</v>
      </c>
      <c r="G27" s="96" t="s">
        <v>343</v>
      </c>
      <c r="H27" s="116" t="s">
        <v>343</v>
      </c>
      <c r="I27" s="148" t="s">
        <v>322</v>
      </c>
      <c r="J27" s="151" t="s">
        <v>322</v>
      </c>
      <c r="K27" s="148" t="s">
        <v>322</v>
      </c>
      <c r="L27" s="151" t="s">
        <v>322</v>
      </c>
      <c r="N27" s="96" t="s">
        <v>114</v>
      </c>
      <c r="O27" s="7">
        <v>27</v>
      </c>
      <c r="R27" s="9"/>
    </row>
    <row r="28" spans="1:18" x14ac:dyDescent="0.2">
      <c r="A28" s="148" t="s">
        <v>221</v>
      </c>
      <c r="B28" s="116" t="s">
        <v>73</v>
      </c>
      <c r="C28" s="96" t="s">
        <v>73</v>
      </c>
      <c r="D28" s="116" t="s">
        <v>343</v>
      </c>
      <c r="E28" s="96" t="s">
        <v>343</v>
      </c>
      <c r="F28" s="116" t="s">
        <v>343</v>
      </c>
      <c r="G28" s="96" t="s">
        <v>343</v>
      </c>
      <c r="H28" s="116" t="s">
        <v>343</v>
      </c>
      <c r="I28" s="148" t="s">
        <v>322</v>
      </c>
      <c r="J28" s="151" t="s">
        <v>322</v>
      </c>
      <c r="K28" s="148" t="s">
        <v>322</v>
      </c>
      <c r="L28" s="151" t="s">
        <v>322</v>
      </c>
      <c r="N28" s="96" t="s">
        <v>114</v>
      </c>
      <c r="O28" s="7">
        <v>28</v>
      </c>
    </row>
    <row r="29" spans="1:18" x14ac:dyDescent="0.2">
      <c r="A29" s="148" t="s">
        <v>221</v>
      </c>
      <c r="B29" s="116" t="s">
        <v>73</v>
      </c>
      <c r="C29" s="96" t="s">
        <v>73</v>
      </c>
      <c r="D29" s="116" t="s">
        <v>343</v>
      </c>
      <c r="E29" s="96" t="s">
        <v>343</v>
      </c>
      <c r="F29" s="116" t="s">
        <v>343</v>
      </c>
      <c r="G29" s="96" t="s">
        <v>343</v>
      </c>
      <c r="H29" s="116" t="s">
        <v>343</v>
      </c>
      <c r="I29" s="148" t="s">
        <v>322</v>
      </c>
      <c r="J29" s="151" t="s">
        <v>322</v>
      </c>
      <c r="K29" s="148" t="s">
        <v>322</v>
      </c>
      <c r="L29" s="151" t="s">
        <v>322</v>
      </c>
      <c r="N29" s="96" t="s">
        <v>114</v>
      </c>
      <c r="O29" s="7">
        <v>29</v>
      </c>
    </row>
    <row r="30" spans="1:18" x14ac:dyDescent="0.2">
      <c r="A30" s="148" t="s">
        <v>221</v>
      </c>
      <c r="B30" s="116" t="s">
        <v>73</v>
      </c>
      <c r="C30" s="96" t="s">
        <v>73</v>
      </c>
      <c r="D30" s="116" t="s">
        <v>343</v>
      </c>
      <c r="E30" s="96" t="s">
        <v>343</v>
      </c>
      <c r="F30" s="116" t="s">
        <v>343</v>
      </c>
      <c r="G30" s="96" t="s">
        <v>343</v>
      </c>
      <c r="H30" s="116" t="s">
        <v>343</v>
      </c>
      <c r="I30" s="148" t="s">
        <v>322</v>
      </c>
      <c r="J30" s="151" t="s">
        <v>322</v>
      </c>
      <c r="K30" s="148" t="s">
        <v>322</v>
      </c>
      <c r="L30" s="151" t="s">
        <v>322</v>
      </c>
      <c r="N30" s="96" t="s">
        <v>114</v>
      </c>
      <c r="O30" s="7">
        <v>30</v>
      </c>
      <c r="R30" s="53" t="s">
        <v>28</v>
      </c>
    </row>
    <row r="31" spans="1:18" x14ac:dyDescent="0.2">
      <c r="A31" s="148" t="s">
        <v>221</v>
      </c>
      <c r="B31" s="116" t="s">
        <v>73</v>
      </c>
      <c r="C31" s="96" t="s">
        <v>73</v>
      </c>
      <c r="D31" s="116" t="s">
        <v>343</v>
      </c>
      <c r="E31" s="96" t="s">
        <v>343</v>
      </c>
      <c r="F31" s="116" t="s">
        <v>343</v>
      </c>
      <c r="G31" s="96" t="s">
        <v>343</v>
      </c>
      <c r="H31" s="116" t="s">
        <v>343</v>
      </c>
      <c r="I31" s="148" t="s">
        <v>322</v>
      </c>
      <c r="J31" s="151" t="s">
        <v>322</v>
      </c>
      <c r="K31" s="148" t="s">
        <v>322</v>
      </c>
      <c r="L31" s="151" t="s">
        <v>322</v>
      </c>
      <c r="N31" s="96" t="s">
        <v>114</v>
      </c>
      <c r="O31" s="7">
        <v>31</v>
      </c>
      <c r="R31" s="147" t="s">
        <v>185</v>
      </c>
    </row>
    <row r="32" spans="1:18" x14ac:dyDescent="0.2">
      <c r="A32" s="148" t="s">
        <v>221</v>
      </c>
      <c r="B32" s="116" t="s">
        <v>73</v>
      </c>
      <c r="C32" s="96" t="s">
        <v>73</v>
      </c>
      <c r="D32" s="116" t="s">
        <v>343</v>
      </c>
      <c r="E32" s="96" t="s">
        <v>343</v>
      </c>
      <c r="F32" s="116" t="s">
        <v>343</v>
      </c>
      <c r="G32" s="96" t="s">
        <v>343</v>
      </c>
      <c r="H32" s="116" t="s">
        <v>343</v>
      </c>
      <c r="I32" s="148" t="s">
        <v>322</v>
      </c>
      <c r="J32" s="151" t="s">
        <v>322</v>
      </c>
      <c r="K32" s="148" t="s">
        <v>322</v>
      </c>
      <c r="L32" s="151" t="s">
        <v>322</v>
      </c>
      <c r="N32" s="96" t="s">
        <v>114</v>
      </c>
      <c r="O32" s="7">
        <v>32</v>
      </c>
      <c r="R32" s="147" t="s">
        <v>180</v>
      </c>
    </row>
    <row r="33" spans="1:18" x14ac:dyDescent="0.2">
      <c r="A33" s="148" t="s">
        <v>221</v>
      </c>
      <c r="B33" s="116" t="s">
        <v>73</v>
      </c>
      <c r="C33" s="96" t="s">
        <v>73</v>
      </c>
      <c r="D33" s="116" t="s">
        <v>343</v>
      </c>
      <c r="E33" s="96" t="s">
        <v>343</v>
      </c>
      <c r="F33" s="116" t="s">
        <v>343</v>
      </c>
      <c r="G33" s="96" t="s">
        <v>343</v>
      </c>
      <c r="H33" s="116" t="s">
        <v>343</v>
      </c>
      <c r="I33" s="148" t="s">
        <v>322</v>
      </c>
      <c r="J33" s="151" t="s">
        <v>322</v>
      </c>
      <c r="K33" s="148" t="s">
        <v>322</v>
      </c>
      <c r="L33" s="151" t="s">
        <v>322</v>
      </c>
      <c r="N33" s="96" t="s">
        <v>114</v>
      </c>
      <c r="O33" s="7">
        <v>33</v>
      </c>
      <c r="R33" s="147" t="s">
        <v>181</v>
      </c>
    </row>
    <row r="34" spans="1:18" x14ac:dyDescent="0.2">
      <c r="A34" s="148" t="s">
        <v>221</v>
      </c>
      <c r="B34" s="116" t="s">
        <v>73</v>
      </c>
      <c r="C34" s="96" t="s">
        <v>73</v>
      </c>
      <c r="D34" s="116" t="s">
        <v>343</v>
      </c>
      <c r="E34" s="96" t="s">
        <v>343</v>
      </c>
      <c r="F34" s="116" t="s">
        <v>343</v>
      </c>
      <c r="G34" s="96" t="s">
        <v>343</v>
      </c>
      <c r="H34" s="116" t="s">
        <v>343</v>
      </c>
      <c r="I34" s="148" t="s">
        <v>322</v>
      </c>
      <c r="J34" s="151" t="s">
        <v>322</v>
      </c>
      <c r="K34" s="148" t="s">
        <v>322</v>
      </c>
      <c r="L34" s="151" t="s">
        <v>322</v>
      </c>
      <c r="N34" s="96" t="s">
        <v>114</v>
      </c>
      <c r="O34" s="7">
        <v>34</v>
      </c>
      <c r="R34" s="147" t="s">
        <v>186</v>
      </c>
    </row>
    <row r="35" spans="1:18" x14ac:dyDescent="0.2">
      <c r="A35" s="148" t="s">
        <v>221</v>
      </c>
      <c r="B35" s="116" t="s">
        <v>73</v>
      </c>
      <c r="C35" s="96" t="s">
        <v>73</v>
      </c>
      <c r="D35" s="116" t="s">
        <v>343</v>
      </c>
      <c r="E35" s="96" t="s">
        <v>343</v>
      </c>
      <c r="F35" s="116" t="s">
        <v>343</v>
      </c>
      <c r="G35" s="96" t="s">
        <v>343</v>
      </c>
      <c r="H35" s="116" t="s">
        <v>343</v>
      </c>
      <c r="I35" s="148" t="s">
        <v>322</v>
      </c>
      <c r="J35" s="151" t="s">
        <v>322</v>
      </c>
      <c r="K35" s="148" t="s">
        <v>322</v>
      </c>
      <c r="L35" s="151" t="s">
        <v>322</v>
      </c>
      <c r="N35" s="96" t="s">
        <v>114</v>
      </c>
      <c r="O35" s="7">
        <v>35</v>
      </c>
      <c r="R35" s="147" t="s">
        <v>187</v>
      </c>
    </row>
    <row r="36" spans="1:18" x14ac:dyDescent="0.2">
      <c r="A36" s="148" t="s">
        <v>221</v>
      </c>
      <c r="B36" s="116" t="s">
        <v>73</v>
      </c>
      <c r="C36" s="96" t="s">
        <v>73</v>
      </c>
      <c r="D36" s="116" t="s">
        <v>343</v>
      </c>
      <c r="E36" s="96" t="s">
        <v>343</v>
      </c>
      <c r="F36" s="116" t="s">
        <v>343</v>
      </c>
      <c r="G36" s="96" t="s">
        <v>343</v>
      </c>
      <c r="H36" s="116" t="s">
        <v>343</v>
      </c>
      <c r="I36" s="148" t="s">
        <v>322</v>
      </c>
      <c r="J36" s="151" t="s">
        <v>322</v>
      </c>
      <c r="K36" s="148" t="s">
        <v>322</v>
      </c>
      <c r="L36" s="151" t="s">
        <v>322</v>
      </c>
      <c r="N36" s="96" t="s">
        <v>114</v>
      </c>
      <c r="O36" s="7">
        <v>36</v>
      </c>
      <c r="R36" s="147" t="s">
        <v>188</v>
      </c>
    </row>
    <row r="37" spans="1:18" x14ac:dyDescent="0.2">
      <c r="A37" s="148" t="s">
        <v>221</v>
      </c>
      <c r="B37" s="116" t="s">
        <v>73</v>
      </c>
      <c r="C37" s="96" t="s">
        <v>73</v>
      </c>
      <c r="D37" s="116" t="s">
        <v>343</v>
      </c>
      <c r="E37" s="96" t="s">
        <v>343</v>
      </c>
      <c r="F37" s="116" t="s">
        <v>343</v>
      </c>
      <c r="G37" s="96" t="s">
        <v>343</v>
      </c>
      <c r="H37" s="116" t="s">
        <v>343</v>
      </c>
      <c r="I37" s="148" t="s">
        <v>322</v>
      </c>
      <c r="J37" s="151" t="s">
        <v>322</v>
      </c>
      <c r="K37" s="148" t="s">
        <v>322</v>
      </c>
      <c r="L37" s="151" t="s">
        <v>322</v>
      </c>
      <c r="N37" s="96" t="s">
        <v>114</v>
      </c>
      <c r="O37" s="7">
        <v>37</v>
      </c>
      <c r="R37" s="147" t="s">
        <v>189</v>
      </c>
    </row>
    <row r="38" spans="1:18" x14ac:dyDescent="0.2">
      <c r="A38" s="148" t="s">
        <v>221</v>
      </c>
      <c r="B38" s="116" t="s">
        <v>73</v>
      </c>
      <c r="C38" s="96" t="s">
        <v>73</v>
      </c>
      <c r="D38" s="116" t="s">
        <v>343</v>
      </c>
      <c r="E38" s="96" t="s">
        <v>343</v>
      </c>
      <c r="F38" s="116" t="s">
        <v>343</v>
      </c>
      <c r="G38" s="96" t="s">
        <v>343</v>
      </c>
      <c r="H38" s="116" t="s">
        <v>343</v>
      </c>
      <c r="I38" s="148" t="s">
        <v>322</v>
      </c>
      <c r="J38" s="151" t="s">
        <v>322</v>
      </c>
      <c r="K38" s="148" t="s">
        <v>322</v>
      </c>
      <c r="L38" s="151" t="s">
        <v>322</v>
      </c>
      <c r="N38" s="96" t="s">
        <v>114</v>
      </c>
      <c r="O38" s="7">
        <v>38</v>
      </c>
      <c r="R38" s="147" t="s">
        <v>190</v>
      </c>
    </row>
    <row r="39" spans="1:18" x14ac:dyDescent="0.2">
      <c r="A39" s="148" t="s">
        <v>221</v>
      </c>
      <c r="B39" s="116" t="s">
        <v>73</v>
      </c>
      <c r="C39" s="96" t="s">
        <v>73</v>
      </c>
      <c r="D39" s="116" t="s">
        <v>343</v>
      </c>
      <c r="E39" s="96" t="s">
        <v>343</v>
      </c>
      <c r="F39" s="116" t="s">
        <v>343</v>
      </c>
      <c r="G39" s="96" t="s">
        <v>343</v>
      </c>
      <c r="H39" s="116" t="s">
        <v>343</v>
      </c>
      <c r="I39" s="148" t="s">
        <v>322</v>
      </c>
      <c r="J39" s="151" t="s">
        <v>322</v>
      </c>
      <c r="K39" s="148" t="s">
        <v>322</v>
      </c>
      <c r="L39" s="151" t="s">
        <v>322</v>
      </c>
      <c r="N39" s="96" t="s">
        <v>114</v>
      </c>
      <c r="O39" s="7">
        <v>39</v>
      </c>
      <c r="R39" s="147" t="s">
        <v>191</v>
      </c>
    </row>
    <row r="40" spans="1:18" x14ac:dyDescent="0.2">
      <c r="A40" s="148" t="s">
        <v>221</v>
      </c>
      <c r="B40" s="116" t="s">
        <v>73</v>
      </c>
      <c r="C40" s="96" t="s">
        <v>73</v>
      </c>
      <c r="D40" s="116" t="s">
        <v>343</v>
      </c>
      <c r="E40" s="96" t="s">
        <v>343</v>
      </c>
      <c r="F40" s="116" t="s">
        <v>343</v>
      </c>
      <c r="G40" s="96" t="s">
        <v>343</v>
      </c>
      <c r="H40" s="116" t="s">
        <v>343</v>
      </c>
      <c r="I40" s="148" t="s">
        <v>322</v>
      </c>
      <c r="J40" s="151" t="s">
        <v>322</v>
      </c>
      <c r="K40" s="148" t="s">
        <v>322</v>
      </c>
      <c r="L40" s="151" t="s">
        <v>322</v>
      </c>
      <c r="N40" s="96" t="s">
        <v>114</v>
      </c>
      <c r="O40" s="7">
        <v>40</v>
      </c>
      <c r="R40" s="147" t="s">
        <v>192</v>
      </c>
    </row>
    <row r="41" spans="1:18" x14ac:dyDescent="0.2">
      <c r="A41" s="148" t="s">
        <v>221</v>
      </c>
      <c r="B41" s="116" t="s">
        <v>73</v>
      </c>
      <c r="C41" s="96" t="s">
        <v>73</v>
      </c>
      <c r="D41" s="116" t="s">
        <v>343</v>
      </c>
      <c r="E41" s="96" t="s">
        <v>343</v>
      </c>
      <c r="F41" s="116" t="s">
        <v>343</v>
      </c>
      <c r="G41" s="96" t="s">
        <v>343</v>
      </c>
      <c r="H41" s="116" t="s">
        <v>343</v>
      </c>
      <c r="I41" s="148" t="s">
        <v>322</v>
      </c>
      <c r="J41" s="151" t="s">
        <v>322</v>
      </c>
      <c r="K41" s="148" t="s">
        <v>322</v>
      </c>
      <c r="L41" s="151" t="s">
        <v>322</v>
      </c>
      <c r="N41" s="96" t="s">
        <v>114</v>
      </c>
      <c r="O41" s="7">
        <v>41</v>
      </c>
      <c r="R41" s="147" t="s">
        <v>193</v>
      </c>
    </row>
    <row r="42" spans="1:18" x14ac:dyDescent="0.2">
      <c r="A42" s="148" t="s">
        <v>221</v>
      </c>
      <c r="B42" s="116" t="s">
        <v>73</v>
      </c>
      <c r="C42" s="96" t="s">
        <v>73</v>
      </c>
      <c r="D42" s="116" t="s">
        <v>343</v>
      </c>
      <c r="E42" s="96" t="s">
        <v>343</v>
      </c>
      <c r="F42" s="116" t="s">
        <v>343</v>
      </c>
      <c r="G42" s="96" t="s">
        <v>343</v>
      </c>
      <c r="H42" s="116" t="s">
        <v>343</v>
      </c>
      <c r="I42" s="148" t="s">
        <v>322</v>
      </c>
      <c r="J42" s="151" t="s">
        <v>322</v>
      </c>
      <c r="K42" s="148" t="s">
        <v>322</v>
      </c>
      <c r="L42" s="151" t="s">
        <v>322</v>
      </c>
      <c r="N42" s="96" t="s">
        <v>114</v>
      </c>
      <c r="O42" s="7">
        <v>42</v>
      </c>
      <c r="R42" s="147" t="s">
        <v>194</v>
      </c>
    </row>
    <row r="43" spans="1:18" x14ac:dyDescent="0.2">
      <c r="A43" s="148" t="s">
        <v>221</v>
      </c>
      <c r="B43" s="116" t="s">
        <v>73</v>
      </c>
      <c r="C43" s="96" t="s">
        <v>73</v>
      </c>
      <c r="D43" s="116" t="s">
        <v>343</v>
      </c>
      <c r="E43" s="96" t="s">
        <v>343</v>
      </c>
      <c r="F43" s="116" t="s">
        <v>343</v>
      </c>
      <c r="G43" s="96" t="s">
        <v>343</v>
      </c>
      <c r="H43" s="116" t="s">
        <v>343</v>
      </c>
      <c r="I43" s="148" t="s">
        <v>322</v>
      </c>
      <c r="J43" s="151" t="s">
        <v>322</v>
      </c>
      <c r="K43" s="148" t="s">
        <v>322</v>
      </c>
      <c r="L43" s="151" t="s">
        <v>322</v>
      </c>
      <c r="N43" s="96" t="s">
        <v>114</v>
      </c>
      <c r="O43" s="7">
        <v>43</v>
      </c>
      <c r="R43" s="147" t="s">
        <v>195</v>
      </c>
    </row>
    <row r="44" spans="1:18" x14ac:dyDescent="0.2">
      <c r="A44" s="148" t="s">
        <v>221</v>
      </c>
      <c r="B44" s="116" t="s">
        <v>73</v>
      </c>
      <c r="C44" s="96" t="s">
        <v>73</v>
      </c>
      <c r="D44" s="116" t="s">
        <v>343</v>
      </c>
      <c r="E44" s="96" t="s">
        <v>343</v>
      </c>
      <c r="F44" s="116" t="s">
        <v>343</v>
      </c>
      <c r="G44" s="96" t="s">
        <v>343</v>
      </c>
      <c r="H44" s="116" t="s">
        <v>343</v>
      </c>
      <c r="I44" s="148" t="s">
        <v>322</v>
      </c>
      <c r="J44" s="151" t="s">
        <v>322</v>
      </c>
      <c r="K44" s="148" t="s">
        <v>322</v>
      </c>
      <c r="L44" s="151" t="s">
        <v>322</v>
      </c>
      <c r="N44" s="96" t="s">
        <v>114</v>
      </c>
      <c r="O44" s="7">
        <v>44</v>
      </c>
      <c r="R44" s="147" t="s">
        <v>205</v>
      </c>
    </row>
    <row r="45" spans="1:18" x14ac:dyDescent="0.2">
      <c r="A45" s="148" t="s">
        <v>221</v>
      </c>
      <c r="B45" s="116" t="s">
        <v>73</v>
      </c>
      <c r="C45" s="96" t="s">
        <v>73</v>
      </c>
      <c r="D45" s="116" t="s">
        <v>343</v>
      </c>
      <c r="E45" s="96" t="s">
        <v>343</v>
      </c>
      <c r="F45" s="116" t="s">
        <v>343</v>
      </c>
      <c r="G45" s="96" t="s">
        <v>343</v>
      </c>
      <c r="H45" s="116" t="s">
        <v>343</v>
      </c>
      <c r="I45" s="148" t="s">
        <v>322</v>
      </c>
      <c r="J45" s="151" t="s">
        <v>322</v>
      </c>
      <c r="K45" s="148" t="s">
        <v>322</v>
      </c>
      <c r="L45" s="151" t="s">
        <v>322</v>
      </c>
      <c r="N45" s="96" t="s">
        <v>114</v>
      </c>
      <c r="O45" s="7">
        <v>45</v>
      </c>
      <c r="R45" s="147" t="s">
        <v>239</v>
      </c>
    </row>
    <row r="46" spans="1:18" x14ac:dyDescent="0.2">
      <c r="A46" s="148" t="s">
        <v>221</v>
      </c>
      <c r="B46" s="116" t="s">
        <v>73</v>
      </c>
      <c r="C46" s="96" t="s">
        <v>73</v>
      </c>
      <c r="D46" s="116" t="s">
        <v>343</v>
      </c>
      <c r="E46" s="96" t="s">
        <v>343</v>
      </c>
      <c r="F46" s="116" t="s">
        <v>343</v>
      </c>
      <c r="G46" s="96" t="s">
        <v>343</v>
      </c>
      <c r="H46" s="116" t="s">
        <v>343</v>
      </c>
      <c r="I46" s="148" t="s">
        <v>322</v>
      </c>
      <c r="J46" s="151" t="s">
        <v>322</v>
      </c>
      <c r="K46" s="148" t="s">
        <v>322</v>
      </c>
      <c r="L46" s="151" t="s">
        <v>322</v>
      </c>
      <c r="N46" s="96" t="s">
        <v>114</v>
      </c>
      <c r="O46" s="7">
        <v>46</v>
      </c>
    </row>
    <row r="47" spans="1:18" x14ac:dyDescent="0.2">
      <c r="A47" s="148" t="s">
        <v>221</v>
      </c>
      <c r="B47" s="116" t="s">
        <v>73</v>
      </c>
      <c r="C47" s="96" t="s">
        <v>73</v>
      </c>
      <c r="D47" s="116" t="s">
        <v>343</v>
      </c>
      <c r="E47" s="96" t="s">
        <v>343</v>
      </c>
      <c r="F47" s="116" t="s">
        <v>343</v>
      </c>
      <c r="G47" s="96" t="s">
        <v>343</v>
      </c>
      <c r="H47" s="116" t="s">
        <v>343</v>
      </c>
      <c r="I47" s="148" t="s">
        <v>322</v>
      </c>
      <c r="J47" s="151" t="s">
        <v>322</v>
      </c>
      <c r="K47" s="148" t="s">
        <v>322</v>
      </c>
      <c r="L47" s="151" t="s">
        <v>322</v>
      </c>
      <c r="N47" s="96" t="s">
        <v>114</v>
      </c>
      <c r="O47" s="7">
        <v>47</v>
      </c>
    </row>
    <row r="48" spans="1:18" x14ac:dyDescent="0.2">
      <c r="A48" s="148" t="s">
        <v>221</v>
      </c>
      <c r="B48" s="116" t="s">
        <v>73</v>
      </c>
      <c r="C48" s="96" t="s">
        <v>73</v>
      </c>
      <c r="D48" s="116" t="s">
        <v>343</v>
      </c>
      <c r="E48" s="96" t="s">
        <v>343</v>
      </c>
      <c r="F48" s="116" t="s">
        <v>343</v>
      </c>
      <c r="G48" s="96" t="s">
        <v>343</v>
      </c>
      <c r="H48" s="116" t="s">
        <v>343</v>
      </c>
      <c r="I48" s="148" t="s">
        <v>322</v>
      </c>
      <c r="J48" s="151" t="s">
        <v>322</v>
      </c>
      <c r="K48" s="148" t="s">
        <v>322</v>
      </c>
      <c r="L48" s="151" t="s">
        <v>322</v>
      </c>
      <c r="N48" s="96" t="s">
        <v>114</v>
      </c>
      <c r="O48" s="7">
        <v>48</v>
      </c>
    </row>
    <row r="49" spans="1:15" x14ac:dyDescent="0.2">
      <c r="A49" s="148" t="s">
        <v>221</v>
      </c>
      <c r="B49" s="116" t="s">
        <v>73</v>
      </c>
      <c r="C49" s="96" t="s">
        <v>73</v>
      </c>
      <c r="D49" s="116" t="s">
        <v>343</v>
      </c>
      <c r="E49" s="96" t="s">
        <v>343</v>
      </c>
      <c r="F49" s="116" t="s">
        <v>343</v>
      </c>
      <c r="G49" s="96" t="s">
        <v>343</v>
      </c>
      <c r="H49" s="116" t="s">
        <v>343</v>
      </c>
      <c r="I49" s="148" t="s">
        <v>322</v>
      </c>
      <c r="J49" s="151" t="s">
        <v>322</v>
      </c>
      <c r="K49" s="148" t="s">
        <v>322</v>
      </c>
      <c r="L49" s="151" t="s">
        <v>322</v>
      </c>
      <c r="N49" s="96" t="s">
        <v>114</v>
      </c>
      <c r="O49" s="7">
        <v>49</v>
      </c>
    </row>
    <row r="50" spans="1:15" x14ac:dyDescent="0.2">
      <c r="A50" s="148" t="s">
        <v>221</v>
      </c>
      <c r="B50" s="116" t="s">
        <v>73</v>
      </c>
      <c r="C50" s="96" t="s">
        <v>73</v>
      </c>
      <c r="D50" s="116" t="s">
        <v>343</v>
      </c>
      <c r="E50" s="96" t="s">
        <v>343</v>
      </c>
      <c r="F50" s="116" t="s">
        <v>343</v>
      </c>
      <c r="G50" s="96" t="s">
        <v>343</v>
      </c>
      <c r="H50" s="116" t="s">
        <v>343</v>
      </c>
      <c r="I50" s="148" t="s">
        <v>322</v>
      </c>
      <c r="J50" s="151" t="s">
        <v>322</v>
      </c>
      <c r="K50" s="148" t="s">
        <v>322</v>
      </c>
      <c r="L50" s="151" t="s">
        <v>322</v>
      </c>
      <c r="N50" s="96" t="s">
        <v>114</v>
      </c>
      <c r="O50" s="7">
        <v>50</v>
      </c>
    </row>
    <row r="51" spans="1:15" x14ac:dyDescent="0.2">
      <c r="A51" s="148" t="s">
        <v>221</v>
      </c>
      <c r="B51" s="116" t="s">
        <v>73</v>
      </c>
      <c r="C51" s="96" t="s">
        <v>73</v>
      </c>
      <c r="D51" s="116" t="s">
        <v>343</v>
      </c>
      <c r="E51" s="96" t="s">
        <v>343</v>
      </c>
      <c r="F51" s="116" t="s">
        <v>343</v>
      </c>
      <c r="G51" s="96" t="s">
        <v>343</v>
      </c>
      <c r="H51" s="116" t="s">
        <v>343</v>
      </c>
      <c r="I51" s="148" t="s">
        <v>322</v>
      </c>
      <c r="J51" s="151" t="s">
        <v>322</v>
      </c>
      <c r="K51" s="148" t="s">
        <v>322</v>
      </c>
      <c r="L51" s="151" t="s">
        <v>322</v>
      </c>
      <c r="N51" s="96" t="s">
        <v>114</v>
      </c>
      <c r="O51" s="7">
        <v>51</v>
      </c>
    </row>
    <row r="52" spans="1:15" x14ac:dyDescent="0.2">
      <c r="A52" s="148" t="s">
        <v>221</v>
      </c>
      <c r="B52" s="116" t="s">
        <v>73</v>
      </c>
      <c r="C52" s="96" t="s">
        <v>73</v>
      </c>
      <c r="D52" s="116" t="s">
        <v>343</v>
      </c>
      <c r="E52" s="96" t="s">
        <v>343</v>
      </c>
      <c r="F52" s="116" t="s">
        <v>343</v>
      </c>
      <c r="G52" s="96" t="s">
        <v>343</v>
      </c>
      <c r="H52" s="116" t="s">
        <v>343</v>
      </c>
      <c r="I52" s="148" t="s">
        <v>322</v>
      </c>
      <c r="J52" s="151" t="s">
        <v>322</v>
      </c>
      <c r="K52" s="148" t="s">
        <v>322</v>
      </c>
      <c r="L52" s="151" t="s">
        <v>322</v>
      </c>
      <c r="N52" s="96" t="s">
        <v>114</v>
      </c>
      <c r="O52" s="7">
        <v>52</v>
      </c>
    </row>
    <row r="53" spans="1:15" x14ac:dyDescent="0.2">
      <c r="A53" s="148" t="s">
        <v>221</v>
      </c>
      <c r="B53" s="116" t="s">
        <v>73</v>
      </c>
      <c r="C53" s="96" t="s">
        <v>73</v>
      </c>
      <c r="D53" s="116" t="s">
        <v>343</v>
      </c>
      <c r="E53" s="96" t="s">
        <v>343</v>
      </c>
      <c r="F53" s="116" t="s">
        <v>343</v>
      </c>
      <c r="G53" s="96" t="s">
        <v>343</v>
      </c>
      <c r="H53" s="116" t="s">
        <v>343</v>
      </c>
      <c r="I53" s="148" t="s">
        <v>322</v>
      </c>
      <c r="J53" s="151" t="s">
        <v>322</v>
      </c>
      <c r="K53" s="148" t="s">
        <v>322</v>
      </c>
      <c r="L53" s="151" t="s">
        <v>322</v>
      </c>
      <c r="N53" s="96" t="s">
        <v>114</v>
      </c>
      <c r="O53" s="7">
        <v>53</v>
      </c>
    </row>
    <row r="54" spans="1:15" x14ac:dyDescent="0.2">
      <c r="A54" s="148" t="s">
        <v>221</v>
      </c>
      <c r="B54" s="116" t="s">
        <v>73</v>
      </c>
      <c r="C54" s="96" t="s">
        <v>73</v>
      </c>
      <c r="D54" s="116" t="s">
        <v>343</v>
      </c>
      <c r="E54" s="96" t="s">
        <v>343</v>
      </c>
      <c r="F54" s="116" t="s">
        <v>343</v>
      </c>
      <c r="G54" s="96" t="s">
        <v>343</v>
      </c>
      <c r="H54" s="116" t="s">
        <v>343</v>
      </c>
      <c r="I54" s="148" t="s">
        <v>322</v>
      </c>
      <c r="J54" s="151" t="s">
        <v>322</v>
      </c>
      <c r="K54" s="148" t="s">
        <v>322</v>
      </c>
      <c r="L54" s="151" t="s">
        <v>322</v>
      </c>
      <c r="N54" s="96" t="s">
        <v>114</v>
      </c>
      <c r="O54" s="7">
        <v>54</v>
      </c>
    </row>
    <row r="55" spans="1:15" x14ac:dyDescent="0.2">
      <c r="A55" s="148" t="s">
        <v>221</v>
      </c>
      <c r="B55" s="116" t="s">
        <v>73</v>
      </c>
      <c r="C55" s="96" t="s">
        <v>73</v>
      </c>
      <c r="D55" s="116" t="s">
        <v>343</v>
      </c>
      <c r="E55" s="96" t="s">
        <v>343</v>
      </c>
      <c r="F55" s="116" t="s">
        <v>343</v>
      </c>
      <c r="G55" s="96" t="s">
        <v>343</v>
      </c>
      <c r="H55" s="116" t="s">
        <v>343</v>
      </c>
      <c r="I55" s="148" t="s">
        <v>322</v>
      </c>
      <c r="J55" s="151" t="s">
        <v>322</v>
      </c>
      <c r="K55" s="148" t="s">
        <v>322</v>
      </c>
      <c r="L55" s="151" t="s">
        <v>322</v>
      </c>
      <c r="N55" s="96" t="s">
        <v>114</v>
      </c>
      <c r="O55" s="7">
        <v>55</v>
      </c>
    </row>
    <row r="56" spans="1:15" x14ac:dyDescent="0.2">
      <c r="A56" s="148" t="s">
        <v>221</v>
      </c>
      <c r="B56" s="116" t="s">
        <v>73</v>
      </c>
      <c r="C56" s="96" t="s">
        <v>73</v>
      </c>
      <c r="D56" s="116" t="s">
        <v>343</v>
      </c>
      <c r="E56" s="96" t="s">
        <v>343</v>
      </c>
      <c r="F56" s="116" t="s">
        <v>343</v>
      </c>
      <c r="G56" s="96" t="s">
        <v>343</v>
      </c>
      <c r="H56" s="116" t="s">
        <v>343</v>
      </c>
      <c r="I56" s="148" t="s">
        <v>322</v>
      </c>
      <c r="J56" s="151" t="s">
        <v>322</v>
      </c>
      <c r="K56" s="148" t="s">
        <v>322</v>
      </c>
      <c r="L56" s="151" t="s">
        <v>322</v>
      </c>
      <c r="N56" s="96" t="s">
        <v>114</v>
      </c>
      <c r="O56" s="7">
        <v>56</v>
      </c>
    </row>
    <row r="57" spans="1:15" x14ac:dyDescent="0.2">
      <c r="A57" s="148" t="s">
        <v>221</v>
      </c>
      <c r="B57" s="116" t="s">
        <v>73</v>
      </c>
      <c r="C57" s="96" t="s">
        <v>73</v>
      </c>
      <c r="D57" s="116" t="s">
        <v>343</v>
      </c>
      <c r="E57" s="96" t="s">
        <v>343</v>
      </c>
      <c r="F57" s="116" t="s">
        <v>343</v>
      </c>
      <c r="G57" s="96" t="s">
        <v>343</v>
      </c>
      <c r="H57" s="116" t="s">
        <v>343</v>
      </c>
      <c r="I57" s="148" t="s">
        <v>322</v>
      </c>
      <c r="J57" s="151" t="s">
        <v>322</v>
      </c>
      <c r="K57" s="148" t="s">
        <v>322</v>
      </c>
      <c r="L57" s="151" t="s">
        <v>322</v>
      </c>
      <c r="N57" s="96" t="s">
        <v>114</v>
      </c>
      <c r="O57" s="7">
        <v>57</v>
      </c>
    </row>
    <row r="58" spans="1:15" x14ac:dyDescent="0.2">
      <c r="A58" s="148" t="s">
        <v>221</v>
      </c>
      <c r="B58" s="116" t="s">
        <v>73</v>
      </c>
      <c r="C58" s="96" t="s">
        <v>73</v>
      </c>
      <c r="D58" s="116" t="s">
        <v>343</v>
      </c>
      <c r="E58" s="96" t="s">
        <v>343</v>
      </c>
      <c r="F58" s="116" t="s">
        <v>343</v>
      </c>
      <c r="G58" s="96" t="s">
        <v>343</v>
      </c>
      <c r="H58" s="116" t="s">
        <v>343</v>
      </c>
      <c r="I58" s="148" t="s">
        <v>322</v>
      </c>
      <c r="J58" s="151" t="s">
        <v>322</v>
      </c>
      <c r="K58" s="148" t="s">
        <v>322</v>
      </c>
      <c r="L58" s="151" t="s">
        <v>322</v>
      </c>
      <c r="N58" s="96" t="s">
        <v>114</v>
      </c>
      <c r="O58" s="7">
        <v>58</v>
      </c>
    </row>
    <row r="59" spans="1:15" x14ac:dyDescent="0.2">
      <c r="A59" s="148" t="s">
        <v>221</v>
      </c>
      <c r="B59" s="116" t="s">
        <v>73</v>
      </c>
      <c r="C59" s="96" t="s">
        <v>73</v>
      </c>
      <c r="D59" s="116" t="s">
        <v>343</v>
      </c>
      <c r="E59" s="96" t="s">
        <v>343</v>
      </c>
      <c r="F59" s="116" t="s">
        <v>343</v>
      </c>
      <c r="G59" s="96" t="s">
        <v>343</v>
      </c>
      <c r="H59" s="116" t="s">
        <v>343</v>
      </c>
      <c r="I59" s="148" t="s">
        <v>322</v>
      </c>
      <c r="J59" s="151" t="s">
        <v>322</v>
      </c>
      <c r="K59" s="148" t="s">
        <v>322</v>
      </c>
      <c r="L59" s="151" t="s">
        <v>322</v>
      </c>
      <c r="N59" s="96" t="s">
        <v>114</v>
      </c>
      <c r="O59" s="7">
        <v>59</v>
      </c>
    </row>
    <row r="60" spans="1:15" x14ac:dyDescent="0.2">
      <c r="A60" s="148" t="s">
        <v>221</v>
      </c>
      <c r="B60" s="116" t="s">
        <v>73</v>
      </c>
      <c r="C60" s="96" t="s">
        <v>73</v>
      </c>
      <c r="D60" s="116" t="s">
        <v>343</v>
      </c>
      <c r="E60" s="96" t="s">
        <v>343</v>
      </c>
      <c r="F60" s="116" t="s">
        <v>343</v>
      </c>
      <c r="G60" s="96" t="s">
        <v>343</v>
      </c>
      <c r="H60" s="116" t="s">
        <v>343</v>
      </c>
      <c r="I60" s="148" t="s">
        <v>322</v>
      </c>
      <c r="J60" s="151" t="s">
        <v>322</v>
      </c>
      <c r="K60" s="148" t="s">
        <v>322</v>
      </c>
      <c r="L60" s="151" t="s">
        <v>322</v>
      </c>
      <c r="N60" s="96" t="s">
        <v>114</v>
      </c>
      <c r="O60" s="7">
        <v>60</v>
      </c>
    </row>
    <row r="61" spans="1:15" x14ac:dyDescent="0.2">
      <c r="A61" s="148" t="s">
        <v>221</v>
      </c>
      <c r="B61" s="116" t="s">
        <v>73</v>
      </c>
      <c r="C61" s="96" t="s">
        <v>73</v>
      </c>
      <c r="D61" s="116" t="s">
        <v>343</v>
      </c>
      <c r="E61" s="96" t="s">
        <v>343</v>
      </c>
      <c r="F61" s="116" t="s">
        <v>343</v>
      </c>
      <c r="G61" s="96" t="s">
        <v>343</v>
      </c>
      <c r="H61" s="116" t="s">
        <v>343</v>
      </c>
      <c r="I61" s="148" t="s">
        <v>322</v>
      </c>
      <c r="J61" s="151" t="s">
        <v>322</v>
      </c>
      <c r="K61" s="148" t="s">
        <v>322</v>
      </c>
      <c r="L61" s="151" t="s">
        <v>322</v>
      </c>
      <c r="N61" s="96" t="s">
        <v>114</v>
      </c>
      <c r="O61" s="7">
        <v>61</v>
      </c>
    </row>
    <row r="62" spans="1:15" x14ac:dyDescent="0.2">
      <c r="A62" s="148" t="s">
        <v>221</v>
      </c>
      <c r="B62" s="116" t="s">
        <v>73</v>
      </c>
      <c r="C62" s="96" t="s">
        <v>73</v>
      </c>
      <c r="D62" s="116" t="s">
        <v>343</v>
      </c>
      <c r="E62" s="96" t="s">
        <v>343</v>
      </c>
      <c r="F62" s="116" t="s">
        <v>343</v>
      </c>
      <c r="G62" s="96" t="s">
        <v>343</v>
      </c>
      <c r="H62" s="116" t="s">
        <v>343</v>
      </c>
      <c r="I62" s="148" t="s">
        <v>322</v>
      </c>
      <c r="J62" s="151" t="s">
        <v>322</v>
      </c>
      <c r="K62" s="148" t="s">
        <v>322</v>
      </c>
      <c r="L62" s="151" t="s">
        <v>322</v>
      </c>
      <c r="N62" s="96" t="s">
        <v>114</v>
      </c>
      <c r="O62" s="7">
        <v>62</v>
      </c>
    </row>
    <row r="63" spans="1:15" x14ac:dyDescent="0.2">
      <c r="A63" s="148" t="s">
        <v>221</v>
      </c>
      <c r="B63" s="116" t="s">
        <v>73</v>
      </c>
      <c r="C63" s="96" t="s">
        <v>73</v>
      </c>
      <c r="D63" s="116" t="s">
        <v>343</v>
      </c>
      <c r="E63" s="96" t="s">
        <v>343</v>
      </c>
      <c r="F63" s="116" t="s">
        <v>343</v>
      </c>
      <c r="G63" s="96" t="s">
        <v>343</v>
      </c>
      <c r="H63" s="116" t="s">
        <v>343</v>
      </c>
      <c r="I63" s="148" t="s">
        <v>322</v>
      </c>
      <c r="J63" s="151" t="s">
        <v>322</v>
      </c>
      <c r="K63" s="148" t="s">
        <v>322</v>
      </c>
      <c r="L63" s="151" t="s">
        <v>322</v>
      </c>
      <c r="N63" s="96" t="s">
        <v>114</v>
      </c>
      <c r="O63" s="7">
        <v>63</v>
      </c>
    </row>
    <row r="64" spans="1:15" x14ac:dyDescent="0.2">
      <c r="A64" s="148" t="s">
        <v>221</v>
      </c>
      <c r="B64" s="116" t="s">
        <v>73</v>
      </c>
      <c r="C64" s="96" t="s">
        <v>73</v>
      </c>
      <c r="D64" s="116" t="s">
        <v>343</v>
      </c>
      <c r="E64" s="96" t="s">
        <v>343</v>
      </c>
      <c r="F64" s="116" t="s">
        <v>343</v>
      </c>
      <c r="G64" s="96" t="s">
        <v>343</v>
      </c>
      <c r="H64" s="116" t="s">
        <v>343</v>
      </c>
      <c r="I64" s="148" t="s">
        <v>322</v>
      </c>
      <c r="J64" s="151" t="s">
        <v>322</v>
      </c>
      <c r="K64" s="148" t="s">
        <v>322</v>
      </c>
      <c r="L64" s="151" t="s">
        <v>322</v>
      </c>
      <c r="N64" s="96" t="s">
        <v>114</v>
      </c>
      <c r="O64" s="7">
        <v>64</v>
      </c>
    </row>
    <row r="65" spans="1:15" x14ac:dyDescent="0.2">
      <c r="A65" s="148" t="s">
        <v>221</v>
      </c>
      <c r="B65" s="116" t="s">
        <v>73</v>
      </c>
      <c r="C65" s="96" t="s">
        <v>73</v>
      </c>
      <c r="D65" s="116" t="s">
        <v>343</v>
      </c>
      <c r="E65" s="96" t="s">
        <v>343</v>
      </c>
      <c r="F65" s="116" t="s">
        <v>343</v>
      </c>
      <c r="G65" s="96" t="s">
        <v>343</v>
      </c>
      <c r="H65" s="116" t="s">
        <v>343</v>
      </c>
      <c r="I65" s="148" t="s">
        <v>322</v>
      </c>
      <c r="J65" s="151" t="s">
        <v>322</v>
      </c>
      <c r="K65" s="148" t="s">
        <v>322</v>
      </c>
      <c r="L65" s="151" t="s">
        <v>322</v>
      </c>
      <c r="N65" s="96" t="s">
        <v>114</v>
      </c>
      <c r="O65" s="7">
        <v>65</v>
      </c>
    </row>
    <row r="66" spans="1:15" x14ac:dyDescent="0.2">
      <c r="A66" s="148" t="s">
        <v>221</v>
      </c>
      <c r="B66" s="116" t="s">
        <v>73</v>
      </c>
      <c r="C66" s="96" t="s">
        <v>73</v>
      </c>
      <c r="D66" s="116" t="s">
        <v>343</v>
      </c>
      <c r="E66" s="96" t="s">
        <v>343</v>
      </c>
      <c r="F66" s="116" t="s">
        <v>343</v>
      </c>
      <c r="G66" s="96" t="s">
        <v>343</v>
      </c>
      <c r="H66" s="116" t="s">
        <v>343</v>
      </c>
      <c r="I66" s="148" t="s">
        <v>322</v>
      </c>
      <c r="J66" s="151" t="s">
        <v>322</v>
      </c>
      <c r="K66" s="148" t="s">
        <v>322</v>
      </c>
      <c r="L66" s="151" t="s">
        <v>322</v>
      </c>
      <c r="N66" s="96" t="s">
        <v>114</v>
      </c>
      <c r="O66" s="7">
        <v>66</v>
      </c>
    </row>
    <row r="67" spans="1:15" x14ac:dyDescent="0.2">
      <c r="A67" s="148" t="s">
        <v>221</v>
      </c>
      <c r="B67" s="116" t="s">
        <v>73</v>
      </c>
      <c r="C67" s="96" t="s">
        <v>73</v>
      </c>
      <c r="D67" s="116" t="s">
        <v>343</v>
      </c>
      <c r="E67" s="96" t="s">
        <v>343</v>
      </c>
      <c r="F67" s="116" t="s">
        <v>343</v>
      </c>
      <c r="G67" s="96" t="s">
        <v>343</v>
      </c>
      <c r="H67" s="116" t="s">
        <v>343</v>
      </c>
      <c r="I67" s="148" t="s">
        <v>322</v>
      </c>
      <c r="J67" s="151" t="s">
        <v>322</v>
      </c>
      <c r="K67" s="148" t="s">
        <v>322</v>
      </c>
      <c r="L67" s="151" t="s">
        <v>322</v>
      </c>
      <c r="N67" s="96" t="s">
        <v>114</v>
      </c>
      <c r="O67" s="7">
        <v>67</v>
      </c>
    </row>
    <row r="68" spans="1:15" x14ac:dyDescent="0.2">
      <c r="A68" s="148" t="s">
        <v>221</v>
      </c>
      <c r="B68" s="116" t="s">
        <v>73</v>
      </c>
      <c r="C68" s="96" t="s">
        <v>73</v>
      </c>
      <c r="D68" s="116" t="s">
        <v>343</v>
      </c>
      <c r="E68" s="96" t="s">
        <v>343</v>
      </c>
      <c r="F68" s="116" t="s">
        <v>343</v>
      </c>
      <c r="G68" s="96" t="s">
        <v>343</v>
      </c>
      <c r="H68" s="116" t="s">
        <v>343</v>
      </c>
      <c r="I68" s="148" t="s">
        <v>322</v>
      </c>
      <c r="J68" s="151" t="s">
        <v>322</v>
      </c>
      <c r="K68" s="148" t="s">
        <v>322</v>
      </c>
      <c r="L68" s="151" t="s">
        <v>322</v>
      </c>
      <c r="N68" s="96" t="s">
        <v>114</v>
      </c>
      <c r="O68" s="7">
        <v>68</v>
      </c>
    </row>
    <row r="69" spans="1:15" x14ac:dyDescent="0.2">
      <c r="A69" s="148" t="s">
        <v>221</v>
      </c>
      <c r="B69" s="116" t="s">
        <v>73</v>
      </c>
      <c r="C69" s="96" t="s">
        <v>73</v>
      </c>
      <c r="D69" s="116" t="s">
        <v>343</v>
      </c>
      <c r="E69" s="96" t="s">
        <v>343</v>
      </c>
      <c r="F69" s="116" t="s">
        <v>343</v>
      </c>
      <c r="G69" s="96" t="s">
        <v>343</v>
      </c>
      <c r="H69" s="116" t="s">
        <v>343</v>
      </c>
      <c r="I69" s="148" t="s">
        <v>322</v>
      </c>
      <c r="J69" s="151" t="s">
        <v>322</v>
      </c>
      <c r="K69" s="148" t="s">
        <v>322</v>
      </c>
      <c r="L69" s="151" t="s">
        <v>322</v>
      </c>
      <c r="N69" s="96" t="s">
        <v>114</v>
      </c>
      <c r="O69" s="7">
        <v>69</v>
      </c>
    </row>
    <row r="70" spans="1:15" x14ac:dyDescent="0.2">
      <c r="A70" s="148" t="s">
        <v>221</v>
      </c>
      <c r="B70" s="116" t="s">
        <v>73</v>
      </c>
      <c r="C70" s="96" t="s">
        <v>73</v>
      </c>
      <c r="D70" s="116" t="s">
        <v>343</v>
      </c>
      <c r="E70" s="96" t="s">
        <v>343</v>
      </c>
      <c r="F70" s="116" t="s">
        <v>343</v>
      </c>
      <c r="G70" s="96" t="s">
        <v>343</v>
      </c>
      <c r="H70" s="116" t="s">
        <v>343</v>
      </c>
      <c r="I70" s="148" t="s">
        <v>322</v>
      </c>
      <c r="J70" s="151" t="s">
        <v>322</v>
      </c>
      <c r="K70" s="148" t="s">
        <v>322</v>
      </c>
      <c r="L70" s="151" t="s">
        <v>322</v>
      </c>
      <c r="N70" s="96" t="s">
        <v>114</v>
      </c>
      <c r="O70" s="7">
        <v>70</v>
      </c>
    </row>
    <row r="71" spans="1:15" x14ac:dyDescent="0.2">
      <c r="A71" s="116"/>
      <c r="B71" s="116"/>
      <c r="C71" s="96"/>
      <c r="D71" s="116"/>
      <c r="E71" s="96"/>
      <c r="F71" s="116"/>
      <c r="G71" s="96"/>
      <c r="I71" s="116"/>
      <c r="J71" s="96"/>
      <c r="K71" s="116"/>
      <c r="L71" s="96"/>
      <c r="N71" s="96"/>
    </row>
    <row r="72" spans="1:15" x14ac:dyDescent="0.2">
      <c r="A72" s="116"/>
      <c r="B72" s="116"/>
      <c r="C72" s="96"/>
      <c r="D72" s="116"/>
      <c r="E72" s="96"/>
      <c r="F72" s="116"/>
      <c r="G72" s="96"/>
      <c r="I72" s="116"/>
      <c r="J72" s="96"/>
      <c r="K72" s="116"/>
      <c r="L72" s="96"/>
      <c r="N72" s="96"/>
    </row>
    <row r="73" spans="1:15" x14ac:dyDescent="0.2">
      <c r="A73" s="116"/>
      <c r="B73" s="116"/>
      <c r="C73" s="96"/>
      <c r="D73" s="116"/>
      <c r="E73" s="96"/>
      <c r="F73" s="116"/>
      <c r="G73" s="96"/>
      <c r="I73" s="116"/>
      <c r="J73" s="96"/>
      <c r="K73" s="116"/>
      <c r="L73" s="96"/>
      <c r="N73" s="96"/>
    </row>
    <row r="74" spans="1:15" x14ac:dyDescent="0.2">
      <c r="A74" s="116"/>
      <c r="B74" s="116"/>
      <c r="C74" s="96"/>
      <c r="D74" s="116"/>
      <c r="E74" s="96"/>
      <c r="F74" s="116"/>
      <c r="G74" s="96"/>
      <c r="I74" s="116"/>
      <c r="J74" s="96"/>
      <c r="K74" s="116"/>
      <c r="L74" s="96"/>
      <c r="N74" s="96"/>
    </row>
    <row r="75" spans="1:15" x14ac:dyDescent="0.2">
      <c r="A75" s="116"/>
      <c r="B75" s="116"/>
      <c r="C75" s="96"/>
      <c r="D75" s="116"/>
      <c r="E75" s="96"/>
      <c r="F75" s="116"/>
      <c r="G75" s="96"/>
      <c r="I75" s="116"/>
      <c r="J75" s="96"/>
      <c r="K75" s="116"/>
      <c r="L75" s="96"/>
      <c r="N75" s="96"/>
    </row>
    <row r="76" spans="1:15" x14ac:dyDescent="0.2">
      <c r="A76" s="116"/>
      <c r="B76" s="116"/>
      <c r="C76" s="96"/>
      <c r="D76" s="116"/>
      <c r="E76" s="96"/>
      <c r="F76" s="116"/>
      <c r="G76" s="96"/>
      <c r="I76" s="116"/>
      <c r="J76" s="96"/>
      <c r="K76" s="116"/>
      <c r="L76" s="96"/>
      <c r="N76" s="96"/>
    </row>
    <row r="77" spans="1:15" x14ac:dyDescent="0.2">
      <c r="A77" s="116"/>
      <c r="B77" s="116"/>
      <c r="C77" s="96"/>
      <c r="D77" s="116"/>
      <c r="E77" s="96"/>
      <c r="F77" s="116"/>
      <c r="G77" s="96"/>
      <c r="I77" s="116"/>
      <c r="J77" s="96"/>
      <c r="K77" s="116"/>
      <c r="L77" s="96"/>
      <c r="N77" s="96"/>
    </row>
    <row r="78" spans="1:15" x14ac:dyDescent="0.2">
      <c r="A78" s="116"/>
      <c r="B78" s="116"/>
      <c r="C78" s="96"/>
      <c r="D78" s="116"/>
      <c r="E78" s="96"/>
      <c r="F78" s="116"/>
      <c r="G78" s="96"/>
      <c r="I78" s="116"/>
      <c r="J78" s="96"/>
      <c r="K78" s="116"/>
      <c r="L78" s="96"/>
      <c r="N78" s="96"/>
    </row>
    <row r="79" spans="1:15" x14ac:dyDescent="0.2">
      <c r="A79" s="116"/>
      <c r="B79" s="116"/>
      <c r="C79" s="96"/>
      <c r="D79" s="116"/>
      <c r="E79" s="96"/>
      <c r="F79" s="116"/>
      <c r="G79" s="96"/>
      <c r="I79" s="116"/>
      <c r="J79" s="96"/>
      <c r="K79" s="116"/>
      <c r="L79" s="96"/>
      <c r="N79" s="96"/>
    </row>
    <row r="80" spans="1:15" x14ac:dyDescent="0.2">
      <c r="A80" s="116"/>
      <c r="B80" s="116"/>
      <c r="C80" s="96"/>
      <c r="D80" s="116"/>
      <c r="E80" s="96"/>
      <c r="F80" s="116"/>
      <c r="G80" s="96"/>
      <c r="I80" s="116"/>
      <c r="J80" s="96"/>
      <c r="K80" s="116"/>
      <c r="L80" s="96"/>
      <c r="N80" s="96"/>
    </row>
  </sheetData>
  <sheetProtection selectLockedCells="1"/>
  <pageMargins left="0.75" right="0.75" top="1" bottom="1" header="0.5" footer="0.5"/>
  <pageSetup paperSize="9" orientation="portrait" horizontalDpi="4294967294" verticalDpi="3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dimension ref="A1:T80"/>
  <sheetViews>
    <sheetView workbookViewId="0">
      <selection sqref="A1:IV65536"/>
    </sheetView>
  </sheetViews>
  <sheetFormatPr defaultRowHeight="12.75" x14ac:dyDescent="0.2"/>
  <cols>
    <col min="1" max="2" width="6.7109375" style="117" customWidth="1"/>
    <col min="3" max="3" width="6.7109375" style="118" customWidth="1"/>
    <col min="4" max="4" width="6.7109375" style="117" customWidth="1"/>
    <col min="5" max="5" width="6.7109375" style="118" customWidth="1"/>
    <col min="6" max="6" width="6.7109375" style="117" customWidth="1"/>
    <col min="7" max="7" width="6.7109375" style="118" customWidth="1"/>
    <col min="8" max="8" width="6.7109375" style="116" customWidth="1"/>
    <col min="9" max="9" width="5.7109375" style="117" customWidth="1"/>
    <col min="10" max="10" width="5.7109375" style="118" customWidth="1"/>
    <col min="11" max="11" width="5.7109375" style="117" customWidth="1"/>
    <col min="12" max="12" width="5.7109375" style="118" customWidth="1"/>
    <col min="13" max="14" width="11.5703125" customWidth="1"/>
    <col min="15" max="15" width="13.7109375" style="7" customWidth="1"/>
    <col min="17" max="17" width="11.140625" customWidth="1"/>
    <col min="18" max="18" width="34.5703125" customWidth="1"/>
    <col min="20" max="20" width="13.28515625" customWidth="1"/>
  </cols>
  <sheetData>
    <row r="1" spans="1:20" ht="24" customHeight="1" x14ac:dyDescent="0.2">
      <c r="A1" s="119" t="s">
        <v>324</v>
      </c>
      <c r="B1" s="119" t="s">
        <v>312</v>
      </c>
      <c r="C1" s="119" t="s">
        <v>313</v>
      </c>
      <c r="D1" s="119" t="s">
        <v>314</v>
      </c>
      <c r="E1" s="119" t="s">
        <v>315</v>
      </c>
      <c r="F1" s="119" t="s">
        <v>316</v>
      </c>
      <c r="G1" s="119" t="s">
        <v>317</v>
      </c>
      <c r="H1" s="119"/>
      <c r="I1" s="150"/>
      <c r="J1" s="150"/>
      <c r="K1" s="150"/>
      <c r="L1" s="150"/>
      <c r="M1" s="119" t="s">
        <v>75</v>
      </c>
      <c r="N1" s="93" t="s">
        <v>71</v>
      </c>
      <c r="O1" s="113" t="s">
        <v>72</v>
      </c>
    </row>
    <row r="2" spans="1:20" x14ac:dyDescent="0.2">
      <c r="A2" s="116" t="s">
        <v>74</v>
      </c>
      <c r="B2" s="116" t="s">
        <v>74</v>
      </c>
      <c r="C2" s="93" t="s">
        <v>74</v>
      </c>
      <c r="D2" s="116" t="s">
        <v>74</v>
      </c>
      <c r="E2" s="93" t="s">
        <v>74</v>
      </c>
      <c r="F2" s="116" t="s">
        <v>74</v>
      </c>
      <c r="G2" s="93" t="s">
        <v>74</v>
      </c>
      <c r="I2" s="148"/>
      <c r="J2" s="151"/>
      <c r="K2" s="148"/>
      <c r="L2" s="151"/>
      <c r="N2" s="93" t="s">
        <v>48</v>
      </c>
      <c r="O2" s="7">
        <v>2</v>
      </c>
    </row>
    <row r="3" spans="1:20" x14ac:dyDescent="0.2">
      <c r="A3" s="116" t="s">
        <v>74</v>
      </c>
      <c r="B3" s="116" t="s">
        <v>74</v>
      </c>
      <c r="C3" s="93" t="s">
        <v>74</v>
      </c>
      <c r="D3" s="114" t="s">
        <v>74</v>
      </c>
      <c r="E3" s="93" t="s">
        <v>74</v>
      </c>
      <c r="F3" s="116" t="s">
        <v>74</v>
      </c>
      <c r="G3" s="93" t="s">
        <v>74</v>
      </c>
      <c r="I3" s="148"/>
      <c r="J3" s="151"/>
      <c r="K3" s="148"/>
      <c r="L3" s="151"/>
      <c r="N3" s="93" t="s">
        <v>48</v>
      </c>
      <c r="O3" s="7">
        <v>3</v>
      </c>
    </row>
    <row r="4" spans="1:20" x14ac:dyDescent="0.2">
      <c r="A4" s="116" t="s">
        <v>74</v>
      </c>
      <c r="B4" s="116" t="s">
        <v>74</v>
      </c>
      <c r="C4" s="93" t="s">
        <v>74</v>
      </c>
      <c r="D4" s="114" t="s">
        <v>74</v>
      </c>
      <c r="E4" s="93" t="s">
        <v>74</v>
      </c>
      <c r="F4" s="116" t="s">
        <v>74</v>
      </c>
      <c r="G4" s="93" t="s">
        <v>74</v>
      </c>
      <c r="I4" s="148"/>
      <c r="J4" s="151"/>
      <c r="K4" s="148"/>
      <c r="L4" s="151"/>
      <c r="N4" s="93" t="s">
        <v>48</v>
      </c>
      <c r="O4" s="7">
        <v>4</v>
      </c>
      <c r="Q4" s="45" t="s">
        <v>16</v>
      </c>
      <c r="R4" s="46" t="s">
        <v>27</v>
      </c>
      <c r="T4" s="123"/>
    </row>
    <row r="5" spans="1:20" x14ac:dyDescent="0.2">
      <c r="A5" s="116" t="s">
        <v>74</v>
      </c>
      <c r="B5" s="116" t="s">
        <v>74</v>
      </c>
      <c r="C5" s="93" t="s">
        <v>74</v>
      </c>
      <c r="D5" s="114" t="s">
        <v>74</v>
      </c>
      <c r="E5" s="93" t="s">
        <v>74</v>
      </c>
      <c r="F5" s="116" t="s">
        <v>74</v>
      </c>
      <c r="G5" s="93" t="s">
        <v>74</v>
      </c>
      <c r="I5" s="148"/>
      <c r="J5" s="151"/>
      <c r="K5" s="148"/>
      <c r="L5" s="151"/>
      <c r="N5" s="93" t="s">
        <v>48</v>
      </c>
      <c r="O5" s="7">
        <v>5</v>
      </c>
      <c r="Q5" s="49" t="s">
        <v>17</v>
      </c>
      <c r="R5" s="138" t="s">
        <v>93</v>
      </c>
      <c r="T5" s="123"/>
    </row>
    <row r="6" spans="1:20" x14ac:dyDescent="0.2">
      <c r="A6" s="116" t="s">
        <v>51</v>
      </c>
      <c r="B6" s="116" t="s">
        <v>50</v>
      </c>
      <c r="C6" s="96" t="s">
        <v>49</v>
      </c>
      <c r="D6" s="116" t="s">
        <v>49</v>
      </c>
      <c r="E6" s="96" t="s">
        <v>49</v>
      </c>
      <c r="F6" s="116" t="s">
        <v>49</v>
      </c>
      <c r="G6" s="96" t="s">
        <v>49</v>
      </c>
      <c r="I6" s="148"/>
      <c r="J6" s="151"/>
      <c r="K6" s="148"/>
      <c r="L6" s="151"/>
      <c r="N6" s="94" t="s">
        <v>48</v>
      </c>
      <c r="O6" s="7">
        <v>6</v>
      </c>
      <c r="Q6" s="49" t="s">
        <v>18</v>
      </c>
      <c r="R6" s="138" t="s">
        <v>94</v>
      </c>
    </row>
    <row r="7" spans="1:20" x14ac:dyDescent="0.2">
      <c r="A7" s="116" t="s">
        <v>51</v>
      </c>
      <c r="B7" s="116" t="s">
        <v>50</v>
      </c>
      <c r="C7" s="96" t="s">
        <v>49</v>
      </c>
      <c r="D7" s="116" t="s">
        <v>49</v>
      </c>
      <c r="E7" s="96" t="s">
        <v>49</v>
      </c>
      <c r="F7" s="116" t="s">
        <v>49</v>
      </c>
      <c r="G7" s="96" t="s">
        <v>49</v>
      </c>
      <c r="I7" s="148"/>
      <c r="J7" s="151"/>
      <c r="K7" s="148"/>
      <c r="L7" s="151"/>
      <c r="N7" s="95" t="s">
        <v>48</v>
      </c>
      <c r="O7" s="7">
        <v>7</v>
      </c>
      <c r="Q7" s="49" t="s">
        <v>19</v>
      </c>
      <c r="R7" s="138" t="s">
        <v>203</v>
      </c>
    </row>
    <row r="8" spans="1:20" x14ac:dyDescent="0.2">
      <c r="A8" s="116" t="s">
        <v>51</v>
      </c>
      <c r="B8" s="116" t="s">
        <v>50</v>
      </c>
      <c r="C8" s="96" t="s">
        <v>49</v>
      </c>
      <c r="D8" s="116" t="s">
        <v>49</v>
      </c>
      <c r="E8" s="96" t="s">
        <v>49</v>
      </c>
      <c r="F8" s="116" t="s">
        <v>49</v>
      </c>
      <c r="G8" s="96" t="s">
        <v>49</v>
      </c>
      <c r="I8" s="148"/>
      <c r="J8" s="151"/>
      <c r="K8" s="148"/>
      <c r="L8" s="151"/>
      <c r="N8" s="94" t="s">
        <v>48</v>
      </c>
      <c r="O8" s="7">
        <v>8</v>
      </c>
      <c r="Q8" s="49" t="s">
        <v>20</v>
      </c>
      <c r="R8" s="138" t="s">
        <v>204</v>
      </c>
    </row>
    <row r="9" spans="1:20" x14ac:dyDescent="0.2">
      <c r="A9" s="116" t="s">
        <v>51</v>
      </c>
      <c r="B9" s="116" t="s">
        <v>50</v>
      </c>
      <c r="C9" s="96" t="s">
        <v>49</v>
      </c>
      <c r="D9" s="116" t="s">
        <v>49</v>
      </c>
      <c r="E9" s="96" t="s">
        <v>49</v>
      </c>
      <c r="F9" s="116" t="s">
        <v>49</v>
      </c>
      <c r="G9" s="96" t="s">
        <v>49</v>
      </c>
      <c r="I9" s="148"/>
      <c r="J9" s="151"/>
      <c r="K9" s="148"/>
      <c r="L9" s="151"/>
      <c r="N9" s="96" t="s">
        <v>49</v>
      </c>
      <c r="O9" s="7">
        <v>9</v>
      </c>
      <c r="Q9" s="49" t="s">
        <v>21</v>
      </c>
      <c r="R9" s="138" t="s">
        <v>220</v>
      </c>
    </row>
    <row r="10" spans="1:20" x14ac:dyDescent="0.2">
      <c r="A10" s="116" t="s">
        <v>51</v>
      </c>
      <c r="B10" s="116" t="s">
        <v>50</v>
      </c>
      <c r="C10" s="96" t="s">
        <v>49</v>
      </c>
      <c r="D10" s="116" t="s">
        <v>49</v>
      </c>
      <c r="E10" s="96" t="s">
        <v>49</v>
      </c>
      <c r="F10" s="116" t="s">
        <v>49</v>
      </c>
      <c r="G10" s="96" t="s">
        <v>49</v>
      </c>
      <c r="I10" s="148"/>
      <c r="J10" s="151"/>
      <c r="K10" s="148"/>
      <c r="L10" s="151"/>
      <c r="N10" s="96" t="s">
        <v>49</v>
      </c>
      <c r="O10" s="7">
        <v>10</v>
      </c>
      <c r="Q10" s="49" t="s">
        <v>38</v>
      </c>
      <c r="R10" s="138" t="s">
        <v>182</v>
      </c>
    </row>
    <row r="11" spans="1:20" x14ac:dyDescent="0.2">
      <c r="A11" s="116" t="s">
        <v>51</v>
      </c>
      <c r="B11" s="116" t="s">
        <v>50</v>
      </c>
      <c r="C11" s="96" t="s">
        <v>50</v>
      </c>
      <c r="D11" s="116" t="s">
        <v>50</v>
      </c>
      <c r="E11" s="96" t="s">
        <v>50</v>
      </c>
      <c r="F11" s="116" t="s">
        <v>50</v>
      </c>
      <c r="G11" s="96" t="s">
        <v>50</v>
      </c>
      <c r="I11" s="148"/>
      <c r="J11" s="151"/>
      <c r="K11" s="148"/>
      <c r="L11" s="151"/>
      <c r="N11" s="96" t="s">
        <v>50</v>
      </c>
      <c r="O11" s="7">
        <v>11</v>
      </c>
      <c r="Q11" s="49" t="s">
        <v>68</v>
      </c>
      <c r="R11" s="138" t="s">
        <v>183</v>
      </c>
    </row>
    <row r="12" spans="1:20" x14ac:dyDescent="0.2">
      <c r="A12" s="116" t="s">
        <v>51</v>
      </c>
      <c r="B12" s="116" t="s">
        <v>50</v>
      </c>
      <c r="C12" s="96" t="s">
        <v>50</v>
      </c>
      <c r="D12" s="116" t="s">
        <v>50</v>
      </c>
      <c r="E12" s="96" t="s">
        <v>50</v>
      </c>
      <c r="F12" s="116" t="s">
        <v>50</v>
      </c>
      <c r="G12" s="96" t="s">
        <v>50</v>
      </c>
      <c r="I12" s="148"/>
      <c r="J12" s="151"/>
      <c r="K12" s="148"/>
      <c r="L12" s="151"/>
      <c r="N12" s="97" t="s">
        <v>50</v>
      </c>
      <c r="O12" s="7">
        <v>12</v>
      </c>
      <c r="Q12" s="49" t="s">
        <v>67</v>
      </c>
      <c r="R12" s="138" t="s">
        <v>184</v>
      </c>
    </row>
    <row r="13" spans="1:20" x14ac:dyDescent="0.2">
      <c r="A13" s="116" t="s">
        <v>51</v>
      </c>
      <c r="B13" s="116" t="s">
        <v>51</v>
      </c>
      <c r="C13" s="96" t="s">
        <v>51</v>
      </c>
      <c r="D13" s="116" t="s">
        <v>343</v>
      </c>
      <c r="E13" s="96" t="s">
        <v>343</v>
      </c>
      <c r="F13" s="116" t="s">
        <v>343</v>
      </c>
      <c r="G13" s="96" t="s">
        <v>343</v>
      </c>
      <c r="I13" s="148"/>
      <c r="J13" s="151"/>
      <c r="K13" s="148"/>
      <c r="L13" s="151"/>
      <c r="N13" s="96" t="s">
        <v>51</v>
      </c>
      <c r="O13" s="7">
        <v>13</v>
      </c>
      <c r="Q13" s="52" t="s">
        <v>30</v>
      </c>
      <c r="R13" s="138" t="s">
        <v>185</v>
      </c>
    </row>
    <row r="14" spans="1:20" x14ac:dyDescent="0.2">
      <c r="A14" s="116" t="s">
        <v>51</v>
      </c>
      <c r="B14" s="116" t="s">
        <v>51</v>
      </c>
      <c r="C14" s="96" t="s">
        <v>51</v>
      </c>
      <c r="D14" s="116" t="s">
        <v>343</v>
      </c>
      <c r="E14" s="96" t="s">
        <v>343</v>
      </c>
      <c r="F14" s="116" t="s">
        <v>343</v>
      </c>
      <c r="G14" s="96" t="s">
        <v>343</v>
      </c>
      <c r="I14" s="148"/>
      <c r="J14" s="151"/>
      <c r="K14" s="148"/>
      <c r="L14" s="151"/>
      <c r="N14" s="96" t="s">
        <v>51</v>
      </c>
      <c r="O14" s="7">
        <v>14</v>
      </c>
      <c r="Q14" s="54" t="s">
        <v>38</v>
      </c>
      <c r="R14" s="138" t="s">
        <v>180</v>
      </c>
    </row>
    <row r="15" spans="1:20" x14ac:dyDescent="0.2">
      <c r="A15" s="116" t="s">
        <v>52</v>
      </c>
      <c r="B15" s="116" t="s">
        <v>73</v>
      </c>
      <c r="C15" s="96" t="s">
        <v>73</v>
      </c>
      <c r="D15" s="116" t="s">
        <v>343</v>
      </c>
      <c r="E15" s="96" t="s">
        <v>343</v>
      </c>
      <c r="F15" s="116" t="s">
        <v>343</v>
      </c>
      <c r="G15" s="96" t="s">
        <v>343</v>
      </c>
      <c r="I15" s="148"/>
      <c r="J15" s="151"/>
      <c r="K15" s="148"/>
      <c r="L15" s="151"/>
      <c r="N15" s="96" t="s">
        <v>52</v>
      </c>
      <c r="O15" s="7">
        <v>15</v>
      </c>
      <c r="Q15" s="54" t="s">
        <v>42</v>
      </c>
      <c r="R15" s="138" t="s">
        <v>181</v>
      </c>
    </row>
    <row r="16" spans="1:20" x14ac:dyDescent="0.2">
      <c r="A16" s="116" t="s">
        <v>52</v>
      </c>
      <c r="B16" s="116" t="s">
        <v>73</v>
      </c>
      <c r="C16" s="96" t="s">
        <v>73</v>
      </c>
      <c r="D16" s="116" t="s">
        <v>343</v>
      </c>
      <c r="E16" s="96" t="s">
        <v>343</v>
      </c>
      <c r="F16" s="116" t="s">
        <v>343</v>
      </c>
      <c r="G16" s="96" t="s">
        <v>343</v>
      </c>
      <c r="I16" s="148"/>
      <c r="J16" s="151"/>
      <c r="K16" s="148"/>
      <c r="L16" s="151"/>
      <c r="N16" s="96" t="s">
        <v>52</v>
      </c>
      <c r="O16" s="7">
        <v>16</v>
      </c>
      <c r="Q16" s="7"/>
      <c r="R16" s="138" t="s">
        <v>186</v>
      </c>
    </row>
    <row r="17" spans="1:18" x14ac:dyDescent="0.2">
      <c r="A17" s="148" t="s">
        <v>221</v>
      </c>
      <c r="B17" s="116" t="s">
        <v>73</v>
      </c>
      <c r="C17" s="96" t="s">
        <v>73</v>
      </c>
      <c r="D17" s="116" t="s">
        <v>343</v>
      </c>
      <c r="E17" s="96" t="s">
        <v>343</v>
      </c>
      <c r="F17" s="116" t="s">
        <v>343</v>
      </c>
      <c r="G17" s="96" t="s">
        <v>343</v>
      </c>
      <c r="I17" s="148"/>
      <c r="J17" s="151"/>
      <c r="K17" s="148"/>
      <c r="L17" s="151"/>
      <c r="N17" s="96" t="s">
        <v>113</v>
      </c>
      <c r="O17" s="7">
        <v>17</v>
      </c>
      <c r="Q17" s="7"/>
      <c r="R17" s="138" t="s">
        <v>187</v>
      </c>
    </row>
    <row r="18" spans="1:18" x14ac:dyDescent="0.2">
      <c r="A18" s="148" t="s">
        <v>221</v>
      </c>
      <c r="B18" s="116" t="s">
        <v>73</v>
      </c>
      <c r="C18" s="96" t="s">
        <v>73</v>
      </c>
      <c r="D18" s="116" t="s">
        <v>343</v>
      </c>
      <c r="E18" s="96" t="s">
        <v>343</v>
      </c>
      <c r="F18" s="116" t="s">
        <v>343</v>
      </c>
      <c r="G18" s="96" t="s">
        <v>343</v>
      </c>
      <c r="I18" s="148"/>
      <c r="J18" s="151"/>
      <c r="K18" s="148"/>
      <c r="L18" s="151"/>
      <c r="N18" s="96" t="s">
        <v>113</v>
      </c>
      <c r="O18" s="7">
        <v>18</v>
      </c>
      <c r="Q18" s="44"/>
      <c r="R18" s="138" t="s">
        <v>188</v>
      </c>
    </row>
    <row r="19" spans="1:18" x14ac:dyDescent="0.2">
      <c r="A19" s="148" t="s">
        <v>221</v>
      </c>
      <c r="B19" s="116" t="s">
        <v>73</v>
      </c>
      <c r="C19" s="96" t="s">
        <v>73</v>
      </c>
      <c r="D19" s="116" t="s">
        <v>343</v>
      </c>
      <c r="E19" s="96" t="s">
        <v>343</v>
      </c>
      <c r="F19" s="116" t="s">
        <v>343</v>
      </c>
      <c r="G19" s="96" t="s">
        <v>343</v>
      </c>
      <c r="I19" s="148"/>
      <c r="J19" s="151"/>
      <c r="K19" s="148"/>
      <c r="L19" s="151"/>
      <c r="N19" s="96" t="s">
        <v>114</v>
      </c>
      <c r="O19" s="7">
        <v>19</v>
      </c>
      <c r="Q19" s="47" t="s">
        <v>22</v>
      </c>
      <c r="R19" s="138" t="s">
        <v>189</v>
      </c>
    </row>
    <row r="20" spans="1:18" x14ac:dyDescent="0.2">
      <c r="A20" s="148" t="s">
        <v>221</v>
      </c>
      <c r="B20" s="116" t="s">
        <v>73</v>
      </c>
      <c r="C20" s="96" t="s">
        <v>73</v>
      </c>
      <c r="D20" s="116" t="s">
        <v>343</v>
      </c>
      <c r="E20" s="96" t="s">
        <v>343</v>
      </c>
      <c r="F20" s="116" t="s">
        <v>343</v>
      </c>
      <c r="G20" s="96" t="s">
        <v>343</v>
      </c>
      <c r="I20" s="148"/>
      <c r="J20" s="151"/>
      <c r="K20" s="148"/>
      <c r="L20" s="151"/>
      <c r="N20" s="96" t="s">
        <v>114</v>
      </c>
      <c r="O20" s="7">
        <v>20</v>
      </c>
      <c r="Q20" s="50" t="s">
        <v>23</v>
      </c>
      <c r="R20" s="138" t="s">
        <v>190</v>
      </c>
    </row>
    <row r="21" spans="1:18" x14ac:dyDescent="0.2">
      <c r="A21" s="148" t="s">
        <v>221</v>
      </c>
      <c r="B21" s="116" t="s">
        <v>73</v>
      </c>
      <c r="C21" s="96" t="s">
        <v>73</v>
      </c>
      <c r="D21" s="116" t="s">
        <v>343</v>
      </c>
      <c r="E21" s="96" t="s">
        <v>343</v>
      </c>
      <c r="F21" s="116" t="s">
        <v>343</v>
      </c>
      <c r="G21" s="96" t="s">
        <v>343</v>
      </c>
      <c r="I21" s="148"/>
      <c r="J21" s="151"/>
      <c r="K21" s="148"/>
      <c r="L21" s="151"/>
      <c r="N21" s="96" t="s">
        <v>114</v>
      </c>
      <c r="O21" s="7">
        <v>21</v>
      </c>
      <c r="Q21" s="50" t="s">
        <v>24</v>
      </c>
      <c r="R21" s="138" t="s">
        <v>191</v>
      </c>
    </row>
    <row r="22" spans="1:18" x14ac:dyDescent="0.2">
      <c r="A22" s="148" t="s">
        <v>221</v>
      </c>
      <c r="B22" s="116" t="s">
        <v>73</v>
      </c>
      <c r="C22" s="96" t="s">
        <v>73</v>
      </c>
      <c r="D22" s="116" t="s">
        <v>343</v>
      </c>
      <c r="E22" s="96" t="s">
        <v>343</v>
      </c>
      <c r="F22" s="116" t="s">
        <v>343</v>
      </c>
      <c r="G22" s="96" t="s">
        <v>343</v>
      </c>
      <c r="I22" s="148"/>
      <c r="J22" s="151"/>
      <c r="K22" s="148"/>
      <c r="L22" s="151"/>
      <c r="N22" s="96" t="s">
        <v>114</v>
      </c>
      <c r="O22" s="7">
        <v>22</v>
      </c>
      <c r="Q22" s="50" t="s">
        <v>25</v>
      </c>
      <c r="R22" s="138" t="s">
        <v>192</v>
      </c>
    </row>
    <row r="23" spans="1:18" x14ac:dyDescent="0.2">
      <c r="A23" s="148" t="s">
        <v>221</v>
      </c>
      <c r="B23" s="116" t="s">
        <v>73</v>
      </c>
      <c r="C23" s="96" t="s">
        <v>73</v>
      </c>
      <c r="D23" s="116" t="s">
        <v>343</v>
      </c>
      <c r="E23" s="96" t="s">
        <v>343</v>
      </c>
      <c r="F23" s="116" t="s">
        <v>343</v>
      </c>
      <c r="G23" s="96" t="s">
        <v>343</v>
      </c>
      <c r="I23" s="148"/>
      <c r="J23" s="151"/>
      <c r="K23" s="148"/>
      <c r="L23" s="151"/>
      <c r="N23" s="96" t="s">
        <v>114</v>
      </c>
      <c r="O23" s="7">
        <v>23</v>
      </c>
      <c r="Q23" s="55"/>
      <c r="R23" s="138" t="s">
        <v>193</v>
      </c>
    </row>
    <row r="24" spans="1:18" x14ac:dyDescent="0.2">
      <c r="A24" s="148" t="s">
        <v>221</v>
      </c>
      <c r="B24" s="116" t="s">
        <v>73</v>
      </c>
      <c r="C24" s="96" t="s">
        <v>73</v>
      </c>
      <c r="D24" s="116" t="s">
        <v>343</v>
      </c>
      <c r="E24" s="96" t="s">
        <v>343</v>
      </c>
      <c r="F24" s="116" t="s">
        <v>343</v>
      </c>
      <c r="G24" s="96" t="s">
        <v>343</v>
      </c>
      <c r="I24" s="148"/>
      <c r="J24" s="151"/>
      <c r="K24" s="148"/>
      <c r="L24" s="151"/>
      <c r="N24" s="96" t="s">
        <v>114</v>
      </c>
      <c r="O24" s="7">
        <v>24</v>
      </c>
      <c r="Q24" s="48" t="s">
        <v>26</v>
      </c>
      <c r="R24" s="138" t="s">
        <v>194</v>
      </c>
    </row>
    <row r="25" spans="1:18" x14ac:dyDescent="0.2">
      <c r="A25" s="148" t="s">
        <v>221</v>
      </c>
      <c r="B25" s="116" t="s">
        <v>73</v>
      </c>
      <c r="C25" s="96" t="s">
        <v>73</v>
      </c>
      <c r="D25" s="116" t="s">
        <v>343</v>
      </c>
      <c r="E25" s="96" t="s">
        <v>343</v>
      </c>
      <c r="F25" s="116" t="s">
        <v>343</v>
      </c>
      <c r="G25" s="96" t="s">
        <v>343</v>
      </c>
      <c r="I25" s="148"/>
      <c r="J25" s="151"/>
      <c r="K25" s="148"/>
      <c r="L25" s="151"/>
      <c r="N25" s="96" t="s">
        <v>114</v>
      </c>
      <c r="O25" s="7">
        <v>25</v>
      </c>
      <c r="Q25" s="51" t="s">
        <v>25</v>
      </c>
      <c r="R25" s="138" t="s">
        <v>195</v>
      </c>
    </row>
    <row r="26" spans="1:18" x14ac:dyDescent="0.2">
      <c r="A26" s="148" t="s">
        <v>221</v>
      </c>
      <c r="B26" s="116" t="s">
        <v>73</v>
      </c>
      <c r="C26" s="96" t="s">
        <v>73</v>
      </c>
      <c r="D26" s="116" t="s">
        <v>343</v>
      </c>
      <c r="E26" s="96" t="s">
        <v>343</v>
      </c>
      <c r="F26" s="116" t="s">
        <v>343</v>
      </c>
      <c r="G26" s="96" t="s">
        <v>343</v>
      </c>
      <c r="I26" s="148"/>
      <c r="J26" s="151"/>
      <c r="K26" s="148"/>
      <c r="L26" s="151"/>
      <c r="N26" s="96" t="s">
        <v>114</v>
      </c>
      <c r="O26" s="7">
        <v>26</v>
      </c>
      <c r="Q26" s="51" t="s">
        <v>24</v>
      </c>
      <c r="R26" s="138" t="s">
        <v>205</v>
      </c>
    </row>
    <row r="27" spans="1:18" x14ac:dyDescent="0.2">
      <c r="A27" s="148" t="s">
        <v>221</v>
      </c>
      <c r="B27" s="116" t="s">
        <v>73</v>
      </c>
      <c r="C27" s="96" t="s">
        <v>73</v>
      </c>
      <c r="D27" s="116" t="s">
        <v>343</v>
      </c>
      <c r="E27" s="96" t="s">
        <v>343</v>
      </c>
      <c r="F27" s="116" t="s">
        <v>343</v>
      </c>
      <c r="G27" s="96" t="s">
        <v>343</v>
      </c>
      <c r="I27" s="148"/>
      <c r="J27" s="151"/>
      <c r="K27" s="148"/>
      <c r="L27" s="151"/>
      <c r="N27" s="96" t="s">
        <v>114</v>
      </c>
      <c r="O27" s="7">
        <v>27</v>
      </c>
      <c r="R27" s="9"/>
    </row>
    <row r="28" spans="1:18" x14ac:dyDescent="0.2">
      <c r="A28" s="148" t="s">
        <v>221</v>
      </c>
      <c r="B28" s="116" t="s">
        <v>73</v>
      </c>
      <c r="C28" s="96" t="s">
        <v>73</v>
      </c>
      <c r="D28" s="116" t="s">
        <v>343</v>
      </c>
      <c r="E28" s="96" t="s">
        <v>343</v>
      </c>
      <c r="F28" s="116" t="s">
        <v>343</v>
      </c>
      <c r="G28" s="96" t="s">
        <v>343</v>
      </c>
      <c r="I28" s="148"/>
      <c r="J28" s="151"/>
      <c r="K28" s="148"/>
      <c r="L28" s="151"/>
      <c r="N28" s="96" t="s">
        <v>114</v>
      </c>
      <c r="O28" s="7">
        <v>28</v>
      </c>
    </row>
    <row r="29" spans="1:18" x14ac:dyDescent="0.2">
      <c r="A29" s="148" t="s">
        <v>221</v>
      </c>
      <c r="B29" s="116" t="s">
        <v>73</v>
      </c>
      <c r="C29" s="96" t="s">
        <v>73</v>
      </c>
      <c r="D29" s="116" t="s">
        <v>343</v>
      </c>
      <c r="E29" s="96" t="s">
        <v>343</v>
      </c>
      <c r="F29" s="116" t="s">
        <v>343</v>
      </c>
      <c r="G29" s="96" t="s">
        <v>343</v>
      </c>
      <c r="I29" s="148"/>
      <c r="J29" s="151"/>
      <c r="K29" s="148"/>
      <c r="L29" s="151"/>
      <c r="N29" s="96" t="s">
        <v>114</v>
      </c>
      <c r="O29" s="7">
        <v>29</v>
      </c>
    </row>
    <row r="30" spans="1:18" x14ac:dyDescent="0.2">
      <c r="A30" s="148" t="s">
        <v>221</v>
      </c>
      <c r="B30" s="116" t="s">
        <v>73</v>
      </c>
      <c r="C30" s="96" t="s">
        <v>73</v>
      </c>
      <c r="D30" s="116" t="s">
        <v>343</v>
      </c>
      <c r="E30" s="96" t="s">
        <v>343</v>
      </c>
      <c r="F30" s="116" t="s">
        <v>343</v>
      </c>
      <c r="G30" s="96" t="s">
        <v>343</v>
      </c>
      <c r="I30" s="148"/>
      <c r="J30" s="151"/>
      <c r="K30" s="148"/>
      <c r="L30" s="151"/>
      <c r="N30" s="96" t="s">
        <v>114</v>
      </c>
      <c r="O30" s="7">
        <v>30</v>
      </c>
      <c r="R30" s="53" t="s">
        <v>28</v>
      </c>
    </row>
    <row r="31" spans="1:18" x14ac:dyDescent="0.2">
      <c r="A31" s="148" t="s">
        <v>221</v>
      </c>
      <c r="B31" s="116" t="s">
        <v>73</v>
      </c>
      <c r="C31" s="96" t="s">
        <v>73</v>
      </c>
      <c r="D31" s="116" t="s">
        <v>343</v>
      </c>
      <c r="E31" s="96" t="s">
        <v>343</v>
      </c>
      <c r="F31" s="116" t="s">
        <v>343</v>
      </c>
      <c r="G31" s="96" t="s">
        <v>343</v>
      </c>
      <c r="I31" s="148"/>
      <c r="J31" s="151"/>
      <c r="K31" s="148"/>
      <c r="L31" s="151"/>
      <c r="N31" s="96" t="s">
        <v>114</v>
      </c>
      <c r="O31" s="7">
        <v>31</v>
      </c>
      <c r="R31" s="147" t="s">
        <v>185</v>
      </c>
    </row>
    <row r="32" spans="1:18" x14ac:dyDescent="0.2">
      <c r="A32" s="148" t="s">
        <v>221</v>
      </c>
      <c r="B32" s="116" t="s">
        <v>73</v>
      </c>
      <c r="C32" s="96" t="s">
        <v>73</v>
      </c>
      <c r="D32" s="116" t="s">
        <v>343</v>
      </c>
      <c r="E32" s="96" t="s">
        <v>343</v>
      </c>
      <c r="F32" s="116" t="s">
        <v>343</v>
      </c>
      <c r="G32" s="96" t="s">
        <v>343</v>
      </c>
      <c r="I32" s="148"/>
      <c r="J32" s="151"/>
      <c r="K32" s="148"/>
      <c r="L32" s="151"/>
      <c r="N32" s="96" t="s">
        <v>114</v>
      </c>
      <c r="O32" s="7">
        <v>32</v>
      </c>
      <c r="R32" s="147" t="s">
        <v>180</v>
      </c>
    </row>
    <row r="33" spans="1:18" x14ac:dyDescent="0.2">
      <c r="A33" s="148" t="s">
        <v>221</v>
      </c>
      <c r="B33" s="116" t="s">
        <v>73</v>
      </c>
      <c r="C33" s="96" t="s">
        <v>73</v>
      </c>
      <c r="D33" s="116" t="s">
        <v>343</v>
      </c>
      <c r="E33" s="96" t="s">
        <v>343</v>
      </c>
      <c r="F33" s="116" t="s">
        <v>343</v>
      </c>
      <c r="G33" s="96" t="s">
        <v>343</v>
      </c>
      <c r="I33" s="148"/>
      <c r="J33" s="151"/>
      <c r="K33" s="148"/>
      <c r="L33" s="151"/>
      <c r="N33" s="96" t="s">
        <v>114</v>
      </c>
      <c r="O33" s="7">
        <v>33</v>
      </c>
      <c r="R33" s="147" t="s">
        <v>181</v>
      </c>
    </row>
    <row r="34" spans="1:18" x14ac:dyDescent="0.2">
      <c r="A34" s="148" t="s">
        <v>221</v>
      </c>
      <c r="B34" s="116" t="s">
        <v>73</v>
      </c>
      <c r="C34" s="96" t="s">
        <v>73</v>
      </c>
      <c r="D34" s="116" t="s">
        <v>343</v>
      </c>
      <c r="E34" s="96" t="s">
        <v>343</v>
      </c>
      <c r="F34" s="116" t="s">
        <v>343</v>
      </c>
      <c r="G34" s="96" t="s">
        <v>343</v>
      </c>
      <c r="I34" s="148"/>
      <c r="J34" s="151"/>
      <c r="K34" s="148"/>
      <c r="L34" s="151"/>
      <c r="N34" s="96" t="s">
        <v>114</v>
      </c>
      <c r="O34" s="7">
        <v>34</v>
      </c>
      <c r="R34" s="147" t="s">
        <v>186</v>
      </c>
    </row>
    <row r="35" spans="1:18" x14ac:dyDescent="0.2">
      <c r="A35" s="148" t="s">
        <v>221</v>
      </c>
      <c r="B35" s="116" t="s">
        <v>73</v>
      </c>
      <c r="C35" s="96" t="s">
        <v>73</v>
      </c>
      <c r="D35" s="116" t="s">
        <v>343</v>
      </c>
      <c r="E35" s="96" t="s">
        <v>343</v>
      </c>
      <c r="F35" s="116" t="s">
        <v>343</v>
      </c>
      <c r="G35" s="96" t="s">
        <v>343</v>
      </c>
      <c r="I35" s="148"/>
      <c r="J35" s="151"/>
      <c r="K35" s="148"/>
      <c r="L35" s="151"/>
      <c r="N35" s="96" t="s">
        <v>114</v>
      </c>
      <c r="O35" s="7">
        <v>35</v>
      </c>
      <c r="R35" s="147" t="s">
        <v>187</v>
      </c>
    </row>
    <row r="36" spans="1:18" x14ac:dyDescent="0.2">
      <c r="A36" s="148" t="s">
        <v>221</v>
      </c>
      <c r="B36" s="116" t="s">
        <v>73</v>
      </c>
      <c r="C36" s="96" t="s">
        <v>73</v>
      </c>
      <c r="D36" s="116" t="s">
        <v>343</v>
      </c>
      <c r="E36" s="96" t="s">
        <v>343</v>
      </c>
      <c r="F36" s="116" t="s">
        <v>343</v>
      </c>
      <c r="G36" s="96" t="s">
        <v>343</v>
      </c>
      <c r="I36" s="148"/>
      <c r="J36" s="151"/>
      <c r="K36" s="148"/>
      <c r="L36" s="151"/>
      <c r="N36" s="96" t="s">
        <v>114</v>
      </c>
      <c r="O36" s="7">
        <v>36</v>
      </c>
      <c r="R36" s="147" t="s">
        <v>188</v>
      </c>
    </row>
    <row r="37" spans="1:18" x14ac:dyDescent="0.2">
      <c r="A37" s="148" t="s">
        <v>221</v>
      </c>
      <c r="B37" s="116" t="s">
        <v>73</v>
      </c>
      <c r="C37" s="96" t="s">
        <v>73</v>
      </c>
      <c r="D37" s="116" t="s">
        <v>343</v>
      </c>
      <c r="E37" s="96" t="s">
        <v>343</v>
      </c>
      <c r="F37" s="116" t="s">
        <v>343</v>
      </c>
      <c r="G37" s="96" t="s">
        <v>343</v>
      </c>
      <c r="I37" s="148"/>
      <c r="J37" s="151"/>
      <c r="K37" s="148"/>
      <c r="L37" s="151"/>
      <c r="N37" s="96" t="s">
        <v>114</v>
      </c>
      <c r="O37" s="7">
        <v>37</v>
      </c>
      <c r="R37" s="147" t="s">
        <v>189</v>
      </c>
    </row>
    <row r="38" spans="1:18" x14ac:dyDescent="0.2">
      <c r="A38" s="148" t="s">
        <v>221</v>
      </c>
      <c r="B38" s="116" t="s">
        <v>73</v>
      </c>
      <c r="C38" s="96" t="s">
        <v>73</v>
      </c>
      <c r="D38" s="116" t="s">
        <v>343</v>
      </c>
      <c r="E38" s="96" t="s">
        <v>343</v>
      </c>
      <c r="F38" s="116" t="s">
        <v>343</v>
      </c>
      <c r="G38" s="96" t="s">
        <v>343</v>
      </c>
      <c r="I38" s="148"/>
      <c r="J38" s="151"/>
      <c r="K38" s="148"/>
      <c r="L38" s="151"/>
      <c r="N38" s="96" t="s">
        <v>114</v>
      </c>
      <c r="O38" s="7">
        <v>38</v>
      </c>
      <c r="R38" s="147" t="s">
        <v>190</v>
      </c>
    </row>
    <row r="39" spans="1:18" x14ac:dyDescent="0.2">
      <c r="A39" s="148" t="s">
        <v>221</v>
      </c>
      <c r="B39" s="116" t="s">
        <v>73</v>
      </c>
      <c r="C39" s="96" t="s">
        <v>73</v>
      </c>
      <c r="D39" s="116" t="s">
        <v>343</v>
      </c>
      <c r="E39" s="96" t="s">
        <v>343</v>
      </c>
      <c r="F39" s="116" t="s">
        <v>343</v>
      </c>
      <c r="G39" s="96" t="s">
        <v>343</v>
      </c>
      <c r="I39" s="148"/>
      <c r="J39" s="151"/>
      <c r="K39" s="148"/>
      <c r="L39" s="151"/>
      <c r="N39" s="96" t="s">
        <v>114</v>
      </c>
      <c r="O39" s="7">
        <v>39</v>
      </c>
      <c r="R39" s="147" t="s">
        <v>191</v>
      </c>
    </row>
    <row r="40" spans="1:18" x14ac:dyDescent="0.2">
      <c r="A40" s="148" t="s">
        <v>221</v>
      </c>
      <c r="B40" s="116" t="s">
        <v>73</v>
      </c>
      <c r="C40" s="96" t="s">
        <v>73</v>
      </c>
      <c r="D40" s="116" t="s">
        <v>343</v>
      </c>
      <c r="E40" s="96" t="s">
        <v>343</v>
      </c>
      <c r="F40" s="116" t="s">
        <v>343</v>
      </c>
      <c r="G40" s="96" t="s">
        <v>343</v>
      </c>
      <c r="I40" s="148"/>
      <c r="J40" s="151"/>
      <c r="K40" s="148"/>
      <c r="L40" s="151"/>
      <c r="N40" s="96" t="s">
        <v>114</v>
      </c>
      <c r="O40" s="7">
        <v>40</v>
      </c>
      <c r="R40" s="147" t="s">
        <v>192</v>
      </c>
    </row>
    <row r="41" spans="1:18" x14ac:dyDescent="0.2">
      <c r="A41" s="148" t="s">
        <v>221</v>
      </c>
      <c r="B41" s="116" t="s">
        <v>73</v>
      </c>
      <c r="C41" s="96" t="s">
        <v>73</v>
      </c>
      <c r="D41" s="116" t="s">
        <v>343</v>
      </c>
      <c r="E41" s="96" t="s">
        <v>343</v>
      </c>
      <c r="F41" s="116" t="s">
        <v>343</v>
      </c>
      <c r="G41" s="96" t="s">
        <v>343</v>
      </c>
      <c r="I41" s="148"/>
      <c r="J41" s="151"/>
      <c r="K41" s="148"/>
      <c r="L41" s="151"/>
      <c r="N41" s="96" t="s">
        <v>114</v>
      </c>
      <c r="O41" s="7">
        <v>41</v>
      </c>
      <c r="R41" s="147" t="s">
        <v>193</v>
      </c>
    </row>
    <row r="42" spans="1:18" x14ac:dyDescent="0.2">
      <c r="A42" s="148" t="s">
        <v>221</v>
      </c>
      <c r="B42" s="116" t="s">
        <v>73</v>
      </c>
      <c r="C42" s="96" t="s">
        <v>73</v>
      </c>
      <c r="D42" s="116" t="s">
        <v>343</v>
      </c>
      <c r="E42" s="96" t="s">
        <v>343</v>
      </c>
      <c r="F42" s="116" t="s">
        <v>343</v>
      </c>
      <c r="G42" s="96" t="s">
        <v>343</v>
      </c>
      <c r="I42" s="148"/>
      <c r="J42" s="151"/>
      <c r="K42" s="148"/>
      <c r="L42" s="151"/>
      <c r="N42" s="96" t="s">
        <v>114</v>
      </c>
      <c r="O42" s="7">
        <v>42</v>
      </c>
      <c r="R42" s="147" t="s">
        <v>194</v>
      </c>
    </row>
    <row r="43" spans="1:18" x14ac:dyDescent="0.2">
      <c r="A43" s="148" t="s">
        <v>221</v>
      </c>
      <c r="B43" s="116" t="s">
        <v>73</v>
      </c>
      <c r="C43" s="96" t="s">
        <v>73</v>
      </c>
      <c r="D43" s="116" t="s">
        <v>343</v>
      </c>
      <c r="E43" s="96" t="s">
        <v>343</v>
      </c>
      <c r="F43" s="116" t="s">
        <v>343</v>
      </c>
      <c r="G43" s="96" t="s">
        <v>343</v>
      </c>
      <c r="I43" s="148"/>
      <c r="J43" s="151"/>
      <c r="K43" s="148"/>
      <c r="L43" s="151"/>
      <c r="N43" s="96" t="s">
        <v>114</v>
      </c>
      <c r="O43" s="7">
        <v>43</v>
      </c>
      <c r="R43" s="147" t="s">
        <v>195</v>
      </c>
    </row>
    <row r="44" spans="1:18" x14ac:dyDescent="0.2">
      <c r="A44" s="148" t="s">
        <v>221</v>
      </c>
      <c r="B44" s="116" t="s">
        <v>73</v>
      </c>
      <c r="C44" s="96" t="s">
        <v>73</v>
      </c>
      <c r="D44" s="116" t="s">
        <v>343</v>
      </c>
      <c r="E44" s="96" t="s">
        <v>343</v>
      </c>
      <c r="F44" s="116" t="s">
        <v>343</v>
      </c>
      <c r="G44" s="96" t="s">
        <v>343</v>
      </c>
      <c r="I44" s="148"/>
      <c r="J44" s="151"/>
      <c r="K44" s="148"/>
      <c r="L44" s="151"/>
      <c r="N44" s="96" t="s">
        <v>114</v>
      </c>
      <c r="O44" s="7">
        <v>44</v>
      </c>
      <c r="R44" s="147" t="s">
        <v>205</v>
      </c>
    </row>
    <row r="45" spans="1:18" x14ac:dyDescent="0.2">
      <c r="A45" s="148" t="s">
        <v>221</v>
      </c>
      <c r="B45" s="116" t="s">
        <v>73</v>
      </c>
      <c r="C45" s="96" t="s">
        <v>73</v>
      </c>
      <c r="D45" s="116" t="s">
        <v>343</v>
      </c>
      <c r="E45" s="96" t="s">
        <v>343</v>
      </c>
      <c r="F45" s="116" t="s">
        <v>343</v>
      </c>
      <c r="G45" s="96" t="s">
        <v>343</v>
      </c>
      <c r="I45" s="148"/>
      <c r="J45" s="151"/>
      <c r="K45" s="148"/>
      <c r="L45" s="151"/>
      <c r="N45" s="96" t="s">
        <v>114</v>
      </c>
      <c r="O45" s="7">
        <v>45</v>
      </c>
      <c r="R45" s="147" t="s">
        <v>239</v>
      </c>
    </row>
    <row r="46" spans="1:18" x14ac:dyDescent="0.2">
      <c r="A46" s="148" t="s">
        <v>221</v>
      </c>
      <c r="B46" s="116" t="s">
        <v>73</v>
      </c>
      <c r="C46" s="96" t="s">
        <v>73</v>
      </c>
      <c r="D46" s="116" t="s">
        <v>343</v>
      </c>
      <c r="E46" s="96" t="s">
        <v>343</v>
      </c>
      <c r="F46" s="116" t="s">
        <v>343</v>
      </c>
      <c r="G46" s="96" t="s">
        <v>343</v>
      </c>
      <c r="I46" s="148"/>
      <c r="J46" s="151"/>
      <c r="K46" s="148"/>
      <c r="L46" s="151"/>
      <c r="N46" s="96" t="s">
        <v>114</v>
      </c>
      <c r="O46" s="7">
        <v>46</v>
      </c>
    </row>
    <row r="47" spans="1:18" x14ac:dyDescent="0.2">
      <c r="A47" s="148" t="s">
        <v>221</v>
      </c>
      <c r="B47" s="116" t="s">
        <v>73</v>
      </c>
      <c r="C47" s="96" t="s">
        <v>73</v>
      </c>
      <c r="D47" s="116" t="s">
        <v>343</v>
      </c>
      <c r="E47" s="96" t="s">
        <v>343</v>
      </c>
      <c r="F47" s="116" t="s">
        <v>343</v>
      </c>
      <c r="G47" s="96" t="s">
        <v>343</v>
      </c>
      <c r="I47" s="148"/>
      <c r="J47" s="151"/>
      <c r="K47" s="148"/>
      <c r="L47" s="151"/>
      <c r="N47" s="96" t="s">
        <v>114</v>
      </c>
      <c r="O47" s="7">
        <v>47</v>
      </c>
    </row>
    <row r="48" spans="1:18" x14ac:dyDescent="0.2">
      <c r="A48" s="148" t="s">
        <v>221</v>
      </c>
      <c r="B48" s="116" t="s">
        <v>73</v>
      </c>
      <c r="C48" s="96" t="s">
        <v>73</v>
      </c>
      <c r="D48" s="116" t="s">
        <v>343</v>
      </c>
      <c r="E48" s="96" t="s">
        <v>343</v>
      </c>
      <c r="F48" s="116" t="s">
        <v>343</v>
      </c>
      <c r="G48" s="96" t="s">
        <v>343</v>
      </c>
      <c r="I48" s="148"/>
      <c r="J48" s="151"/>
      <c r="K48" s="148"/>
      <c r="L48" s="151"/>
      <c r="N48" s="96" t="s">
        <v>114</v>
      </c>
      <c r="O48" s="7">
        <v>48</v>
      </c>
    </row>
    <row r="49" spans="1:15" x14ac:dyDescent="0.2">
      <c r="A49" s="148" t="s">
        <v>221</v>
      </c>
      <c r="B49" s="116" t="s">
        <v>73</v>
      </c>
      <c r="C49" s="96" t="s">
        <v>73</v>
      </c>
      <c r="D49" s="116" t="s">
        <v>343</v>
      </c>
      <c r="E49" s="96" t="s">
        <v>343</v>
      </c>
      <c r="F49" s="116" t="s">
        <v>343</v>
      </c>
      <c r="G49" s="96" t="s">
        <v>343</v>
      </c>
      <c r="I49" s="148"/>
      <c r="J49" s="151"/>
      <c r="K49" s="148"/>
      <c r="L49" s="151"/>
      <c r="N49" s="96" t="s">
        <v>114</v>
      </c>
      <c r="O49" s="7">
        <v>49</v>
      </c>
    </row>
    <row r="50" spans="1:15" x14ac:dyDescent="0.2">
      <c r="A50" s="148" t="s">
        <v>221</v>
      </c>
      <c r="B50" s="116" t="s">
        <v>73</v>
      </c>
      <c r="C50" s="96" t="s">
        <v>73</v>
      </c>
      <c r="D50" s="116" t="s">
        <v>343</v>
      </c>
      <c r="E50" s="96" t="s">
        <v>343</v>
      </c>
      <c r="F50" s="116" t="s">
        <v>343</v>
      </c>
      <c r="G50" s="96" t="s">
        <v>343</v>
      </c>
      <c r="I50" s="148"/>
      <c r="J50" s="151"/>
      <c r="K50" s="148"/>
      <c r="L50" s="151"/>
      <c r="N50" s="96" t="s">
        <v>114</v>
      </c>
      <c r="O50" s="7">
        <v>50</v>
      </c>
    </row>
    <row r="51" spans="1:15" x14ac:dyDescent="0.2">
      <c r="A51" s="148" t="s">
        <v>221</v>
      </c>
      <c r="B51" s="116" t="s">
        <v>73</v>
      </c>
      <c r="C51" s="96" t="s">
        <v>73</v>
      </c>
      <c r="D51" s="116" t="s">
        <v>343</v>
      </c>
      <c r="E51" s="96" t="s">
        <v>343</v>
      </c>
      <c r="F51" s="116" t="s">
        <v>343</v>
      </c>
      <c r="G51" s="96" t="s">
        <v>343</v>
      </c>
      <c r="I51" s="148"/>
      <c r="J51" s="151"/>
      <c r="K51" s="148"/>
      <c r="L51" s="151"/>
      <c r="N51" s="96" t="s">
        <v>114</v>
      </c>
      <c r="O51" s="7">
        <v>51</v>
      </c>
    </row>
    <row r="52" spans="1:15" x14ac:dyDescent="0.2">
      <c r="A52" s="148" t="s">
        <v>221</v>
      </c>
      <c r="B52" s="116" t="s">
        <v>73</v>
      </c>
      <c r="C52" s="96" t="s">
        <v>73</v>
      </c>
      <c r="D52" s="116" t="s">
        <v>343</v>
      </c>
      <c r="E52" s="96" t="s">
        <v>343</v>
      </c>
      <c r="F52" s="116" t="s">
        <v>343</v>
      </c>
      <c r="G52" s="96" t="s">
        <v>343</v>
      </c>
      <c r="I52" s="148"/>
      <c r="J52" s="151"/>
      <c r="K52" s="148"/>
      <c r="L52" s="151"/>
      <c r="N52" s="96" t="s">
        <v>114</v>
      </c>
      <c r="O52" s="7">
        <v>52</v>
      </c>
    </row>
    <row r="53" spans="1:15" x14ac:dyDescent="0.2">
      <c r="A53" s="148" t="s">
        <v>221</v>
      </c>
      <c r="B53" s="116" t="s">
        <v>73</v>
      </c>
      <c r="C53" s="96" t="s">
        <v>73</v>
      </c>
      <c r="D53" s="116" t="s">
        <v>343</v>
      </c>
      <c r="E53" s="96" t="s">
        <v>343</v>
      </c>
      <c r="F53" s="116" t="s">
        <v>343</v>
      </c>
      <c r="G53" s="96" t="s">
        <v>343</v>
      </c>
      <c r="I53" s="148"/>
      <c r="J53" s="151"/>
      <c r="K53" s="148"/>
      <c r="L53" s="151"/>
      <c r="N53" s="96" t="s">
        <v>114</v>
      </c>
      <c r="O53" s="7">
        <v>53</v>
      </c>
    </row>
    <row r="54" spans="1:15" x14ac:dyDescent="0.2">
      <c r="A54" s="148" t="s">
        <v>221</v>
      </c>
      <c r="B54" s="116" t="s">
        <v>73</v>
      </c>
      <c r="C54" s="96" t="s">
        <v>73</v>
      </c>
      <c r="D54" s="116" t="s">
        <v>343</v>
      </c>
      <c r="E54" s="96" t="s">
        <v>343</v>
      </c>
      <c r="F54" s="116" t="s">
        <v>343</v>
      </c>
      <c r="G54" s="96" t="s">
        <v>343</v>
      </c>
      <c r="I54" s="148"/>
      <c r="J54" s="151"/>
      <c r="K54" s="148"/>
      <c r="L54" s="151"/>
      <c r="N54" s="96" t="s">
        <v>114</v>
      </c>
      <c r="O54" s="7">
        <v>54</v>
      </c>
    </row>
    <row r="55" spans="1:15" x14ac:dyDescent="0.2">
      <c r="A55" s="148" t="s">
        <v>221</v>
      </c>
      <c r="B55" s="116" t="s">
        <v>73</v>
      </c>
      <c r="C55" s="96" t="s">
        <v>73</v>
      </c>
      <c r="D55" s="116" t="s">
        <v>343</v>
      </c>
      <c r="E55" s="96" t="s">
        <v>343</v>
      </c>
      <c r="F55" s="116" t="s">
        <v>343</v>
      </c>
      <c r="G55" s="96" t="s">
        <v>343</v>
      </c>
      <c r="I55" s="148"/>
      <c r="J55" s="151"/>
      <c r="K55" s="148"/>
      <c r="L55" s="151"/>
      <c r="N55" s="96" t="s">
        <v>114</v>
      </c>
      <c r="O55" s="7">
        <v>55</v>
      </c>
    </row>
    <row r="56" spans="1:15" x14ac:dyDescent="0.2">
      <c r="A56" s="148" t="s">
        <v>221</v>
      </c>
      <c r="B56" s="116" t="s">
        <v>73</v>
      </c>
      <c r="C56" s="96" t="s">
        <v>73</v>
      </c>
      <c r="D56" s="116" t="s">
        <v>343</v>
      </c>
      <c r="E56" s="96" t="s">
        <v>343</v>
      </c>
      <c r="F56" s="116" t="s">
        <v>343</v>
      </c>
      <c r="G56" s="96" t="s">
        <v>343</v>
      </c>
      <c r="I56" s="148"/>
      <c r="J56" s="151"/>
      <c r="K56" s="148"/>
      <c r="L56" s="151"/>
      <c r="N56" s="96" t="s">
        <v>114</v>
      </c>
      <c r="O56" s="7">
        <v>56</v>
      </c>
    </row>
    <row r="57" spans="1:15" x14ac:dyDescent="0.2">
      <c r="A57" s="148" t="s">
        <v>221</v>
      </c>
      <c r="B57" s="116" t="s">
        <v>73</v>
      </c>
      <c r="C57" s="96" t="s">
        <v>73</v>
      </c>
      <c r="D57" s="116" t="s">
        <v>343</v>
      </c>
      <c r="E57" s="96" t="s">
        <v>343</v>
      </c>
      <c r="F57" s="116" t="s">
        <v>343</v>
      </c>
      <c r="G57" s="96" t="s">
        <v>343</v>
      </c>
      <c r="I57" s="148"/>
      <c r="J57" s="151"/>
      <c r="K57" s="148"/>
      <c r="L57" s="151"/>
      <c r="N57" s="96" t="s">
        <v>114</v>
      </c>
      <c r="O57" s="7">
        <v>57</v>
      </c>
    </row>
    <row r="58" spans="1:15" x14ac:dyDescent="0.2">
      <c r="A58" s="148" t="s">
        <v>221</v>
      </c>
      <c r="B58" s="116" t="s">
        <v>73</v>
      </c>
      <c r="C58" s="96" t="s">
        <v>73</v>
      </c>
      <c r="D58" s="116" t="s">
        <v>343</v>
      </c>
      <c r="E58" s="96" t="s">
        <v>343</v>
      </c>
      <c r="F58" s="116" t="s">
        <v>343</v>
      </c>
      <c r="G58" s="96" t="s">
        <v>343</v>
      </c>
      <c r="I58" s="148"/>
      <c r="J58" s="151"/>
      <c r="K58" s="148"/>
      <c r="L58" s="151"/>
      <c r="N58" s="96" t="s">
        <v>114</v>
      </c>
      <c r="O58" s="7">
        <v>58</v>
      </c>
    </row>
    <row r="59" spans="1:15" x14ac:dyDescent="0.2">
      <c r="A59" s="148" t="s">
        <v>221</v>
      </c>
      <c r="B59" s="116" t="s">
        <v>73</v>
      </c>
      <c r="C59" s="96" t="s">
        <v>73</v>
      </c>
      <c r="D59" s="116" t="s">
        <v>343</v>
      </c>
      <c r="E59" s="96" t="s">
        <v>343</v>
      </c>
      <c r="F59" s="116" t="s">
        <v>343</v>
      </c>
      <c r="G59" s="96" t="s">
        <v>343</v>
      </c>
      <c r="I59" s="148"/>
      <c r="J59" s="151"/>
      <c r="K59" s="148"/>
      <c r="L59" s="151"/>
      <c r="N59" s="96" t="s">
        <v>114</v>
      </c>
      <c r="O59" s="7">
        <v>59</v>
      </c>
    </row>
    <row r="60" spans="1:15" x14ac:dyDescent="0.2">
      <c r="A60" s="148" t="s">
        <v>221</v>
      </c>
      <c r="B60" s="116" t="s">
        <v>73</v>
      </c>
      <c r="C60" s="96" t="s">
        <v>73</v>
      </c>
      <c r="D60" s="116" t="s">
        <v>343</v>
      </c>
      <c r="E60" s="96" t="s">
        <v>343</v>
      </c>
      <c r="F60" s="116" t="s">
        <v>343</v>
      </c>
      <c r="G60" s="96" t="s">
        <v>343</v>
      </c>
      <c r="I60" s="148"/>
      <c r="J60" s="151"/>
      <c r="K60" s="148"/>
      <c r="L60" s="151"/>
      <c r="N60" s="96" t="s">
        <v>114</v>
      </c>
      <c r="O60" s="7">
        <v>60</v>
      </c>
    </row>
    <row r="61" spans="1:15" x14ac:dyDescent="0.2">
      <c r="A61" s="148" t="s">
        <v>221</v>
      </c>
      <c r="B61" s="116" t="s">
        <v>73</v>
      </c>
      <c r="C61" s="96" t="s">
        <v>73</v>
      </c>
      <c r="D61" s="116" t="s">
        <v>343</v>
      </c>
      <c r="E61" s="96" t="s">
        <v>343</v>
      </c>
      <c r="F61" s="116" t="s">
        <v>343</v>
      </c>
      <c r="G61" s="96" t="s">
        <v>343</v>
      </c>
      <c r="I61" s="148"/>
      <c r="J61" s="151"/>
      <c r="K61" s="148"/>
      <c r="L61" s="151"/>
      <c r="N61" s="96" t="s">
        <v>114</v>
      </c>
      <c r="O61" s="7">
        <v>61</v>
      </c>
    </row>
    <row r="62" spans="1:15" x14ac:dyDescent="0.2">
      <c r="A62" s="148" t="s">
        <v>221</v>
      </c>
      <c r="B62" s="116" t="s">
        <v>73</v>
      </c>
      <c r="C62" s="96" t="s">
        <v>73</v>
      </c>
      <c r="D62" s="116" t="s">
        <v>343</v>
      </c>
      <c r="E62" s="96" t="s">
        <v>343</v>
      </c>
      <c r="F62" s="116" t="s">
        <v>343</v>
      </c>
      <c r="G62" s="96" t="s">
        <v>343</v>
      </c>
      <c r="I62" s="148"/>
      <c r="J62" s="151"/>
      <c r="K62" s="148"/>
      <c r="L62" s="151"/>
      <c r="N62" s="96" t="s">
        <v>114</v>
      </c>
      <c r="O62" s="7">
        <v>62</v>
      </c>
    </row>
    <row r="63" spans="1:15" x14ac:dyDescent="0.2">
      <c r="A63" s="148" t="s">
        <v>221</v>
      </c>
      <c r="B63" s="116" t="s">
        <v>73</v>
      </c>
      <c r="C63" s="96" t="s">
        <v>73</v>
      </c>
      <c r="D63" s="116" t="s">
        <v>343</v>
      </c>
      <c r="E63" s="96" t="s">
        <v>343</v>
      </c>
      <c r="F63" s="116" t="s">
        <v>343</v>
      </c>
      <c r="G63" s="96" t="s">
        <v>343</v>
      </c>
      <c r="I63" s="148"/>
      <c r="J63" s="151"/>
      <c r="K63" s="148"/>
      <c r="L63" s="151"/>
      <c r="N63" s="96" t="s">
        <v>114</v>
      </c>
      <c r="O63" s="7">
        <v>63</v>
      </c>
    </row>
    <row r="64" spans="1:15" x14ac:dyDescent="0.2">
      <c r="A64" s="148" t="s">
        <v>221</v>
      </c>
      <c r="B64" s="116" t="s">
        <v>73</v>
      </c>
      <c r="C64" s="96" t="s">
        <v>73</v>
      </c>
      <c r="D64" s="116" t="s">
        <v>343</v>
      </c>
      <c r="E64" s="96" t="s">
        <v>343</v>
      </c>
      <c r="F64" s="116" t="s">
        <v>343</v>
      </c>
      <c r="G64" s="96" t="s">
        <v>343</v>
      </c>
      <c r="I64" s="148"/>
      <c r="J64" s="151"/>
      <c r="K64" s="148"/>
      <c r="L64" s="151"/>
      <c r="N64" s="96" t="s">
        <v>114</v>
      </c>
      <c r="O64" s="7">
        <v>64</v>
      </c>
    </row>
    <row r="65" spans="1:15" x14ac:dyDescent="0.2">
      <c r="A65" s="148" t="s">
        <v>221</v>
      </c>
      <c r="B65" s="116" t="s">
        <v>73</v>
      </c>
      <c r="C65" s="96" t="s">
        <v>73</v>
      </c>
      <c r="D65" s="116" t="s">
        <v>343</v>
      </c>
      <c r="E65" s="96" t="s">
        <v>343</v>
      </c>
      <c r="F65" s="116" t="s">
        <v>343</v>
      </c>
      <c r="G65" s="96" t="s">
        <v>343</v>
      </c>
      <c r="I65" s="148"/>
      <c r="J65" s="151"/>
      <c r="K65" s="148"/>
      <c r="L65" s="151"/>
      <c r="N65" s="96" t="s">
        <v>114</v>
      </c>
      <c r="O65" s="7">
        <v>65</v>
      </c>
    </row>
    <row r="66" spans="1:15" x14ac:dyDescent="0.2">
      <c r="A66" s="148" t="s">
        <v>221</v>
      </c>
      <c r="B66" s="116" t="s">
        <v>73</v>
      </c>
      <c r="C66" s="96" t="s">
        <v>73</v>
      </c>
      <c r="D66" s="116" t="s">
        <v>343</v>
      </c>
      <c r="E66" s="96" t="s">
        <v>343</v>
      </c>
      <c r="F66" s="116" t="s">
        <v>343</v>
      </c>
      <c r="G66" s="96" t="s">
        <v>343</v>
      </c>
      <c r="I66" s="148"/>
      <c r="J66" s="151"/>
      <c r="K66" s="148"/>
      <c r="L66" s="151"/>
      <c r="N66" s="96" t="s">
        <v>114</v>
      </c>
      <c r="O66" s="7">
        <v>66</v>
      </c>
    </row>
    <row r="67" spans="1:15" x14ac:dyDescent="0.2">
      <c r="A67" s="148" t="s">
        <v>221</v>
      </c>
      <c r="B67" s="116" t="s">
        <v>73</v>
      </c>
      <c r="C67" s="96" t="s">
        <v>73</v>
      </c>
      <c r="D67" s="116" t="s">
        <v>343</v>
      </c>
      <c r="E67" s="96" t="s">
        <v>343</v>
      </c>
      <c r="F67" s="116" t="s">
        <v>343</v>
      </c>
      <c r="G67" s="96" t="s">
        <v>343</v>
      </c>
      <c r="I67" s="148"/>
      <c r="J67" s="151"/>
      <c r="K67" s="148"/>
      <c r="L67" s="151"/>
      <c r="N67" s="96" t="s">
        <v>114</v>
      </c>
      <c r="O67" s="7">
        <v>67</v>
      </c>
    </row>
    <row r="68" spans="1:15" x14ac:dyDescent="0.2">
      <c r="A68" s="148" t="s">
        <v>221</v>
      </c>
      <c r="B68" s="116" t="s">
        <v>73</v>
      </c>
      <c r="C68" s="96" t="s">
        <v>73</v>
      </c>
      <c r="D68" s="116" t="s">
        <v>343</v>
      </c>
      <c r="E68" s="96" t="s">
        <v>343</v>
      </c>
      <c r="F68" s="116" t="s">
        <v>343</v>
      </c>
      <c r="G68" s="96" t="s">
        <v>343</v>
      </c>
      <c r="I68" s="148"/>
      <c r="J68" s="151"/>
      <c r="K68" s="148"/>
      <c r="L68" s="151"/>
      <c r="N68" s="96" t="s">
        <v>114</v>
      </c>
      <c r="O68" s="7">
        <v>68</v>
      </c>
    </row>
    <row r="69" spans="1:15" x14ac:dyDescent="0.2">
      <c r="A69" s="148" t="s">
        <v>221</v>
      </c>
      <c r="B69" s="116" t="s">
        <v>73</v>
      </c>
      <c r="C69" s="96" t="s">
        <v>73</v>
      </c>
      <c r="D69" s="116" t="s">
        <v>343</v>
      </c>
      <c r="E69" s="96" t="s">
        <v>343</v>
      </c>
      <c r="F69" s="116" t="s">
        <v>343</v>
      </c>
      <c r="G69" s="96" t="s">
        <v>343</v>
      </c>
      <c r="I69" s="148"/>
      <c r="J69" s="151"/>
      <c r="K69" s="148"/>
      <c r="L69" s="151"/>
      <c r="N69" s="96" t="s">
        <v>114</v>
      </c>
      <c r="O69" s="7">
        <v>69</v>
      </c>
    </row>
    <row r="70" spans="1:15" x14ac:dyDescent="0.2">
      <c r="A70" s="148" t="s">
        <v>221</v>
      </c>
      <c r="B70" s="116" t="s">
        <v>73</v>
      </c>
      <c r="C70" s="96" t="s">
        <v>73</v>
      </c>
      <c r="D70" s="116" t="s">
        <v>343</v>
      </c>
      <c r="E70" s="96" t="s">
        <v>343</v>
      </c>
      <c r="F70" s="116" t="s">
        <v>343</v>
      </c>
      <c r="G70" s="96" t="s">
        <v>343</v>
      </c>
      <c r="I70" s="148"/>
      <c r="J70" s="151"/>
      <c r="K70" s="148"/>
      <c r="L70" s="151"/>
      <c r="N70" s="96" t="s">
        <v>114</v>
      </c>
      <c r="O70" s="7">
        <v>70</v>
      </c>
    </row>
    <row r="71" spans="1:15" x14ac:dyDescent="0.2">
      <c r="A71" s="116"/>
      <c r="B71" s="116"/>
      <c r="C71" s="96"/>
      <c r="D71" s="116"/>
      <c r="E71" s="96"/>
      <c r="F71" s="116"/>
      <c r="G71" s="96"/>
      <c r="I71" s="116"/>
      <c r="J71" s="96"/>
      <c r="K71" s="116"/>
      <c r="L71" s="96"/>
      <c r="N71" s="96"/>
    </row>
    <row r="72" spans="1:15" x14ac:dyDescent="0.2">
      <c r="A72" s="116"/>
      <c r="B72" s="116"/>
      <c r="C72" s="96"/>
      <c r="D72" s="116"/>
      <c r="E72" s="96"/>
      <c r="F72" s="116"/>
      <c r="G72" s="96"/>
      <c r="I72" s="116"/>
      <c r="J72" s="96"/>
      <c r="K72" s="116"/>
      <c r="L72" s="96"/>
      <c r="N72" s="96"/>
    </row>
    <row r="73" spans="1:15" x14ac:dyDescent="0.2">
      <c r="A73" s="116"/>
      <c r="B73" s="116"/>
      <c r="C73" s="96"/>
      <c r="D73" s="116"/>
      <c r="E73" s="96"/>
      <c r="F73" s="116"/>
      <c r="G73" s="96"/>
      <c r="I73" s="116"/>
      <c r="J73" s="96"/>
      <c r="K73" s="116"/>
      <c r="L73" s="96"/>
      <c r="N73" s="96"/>
    </row>
    <row r="74" spans="1:15" x14ac:dyDescent="0.2">
      <c r="A74" s="116"/>
      <c r="B74" s="116"/>
      <c r="C74" s="96"/>
      <c r="D74" s="116"/>
      <c r="E74" s="96"/>
      <c r="F74" s="116"/>
      <c r="G74" s="96"/>
      <c r="I74" s="116"/>
      <c r="J74" s="96"/>
      <c r="K74" s="116"/>
      <c r="L74" s="96"/>
      <c r="N74" s="96"/>
    </row>
    <row r="75" spans="1:15" x14ac:dyDescent="0.2">
      <c r="A75" s="116"/>
      <c r="B75" s="116"/>
      <c r="C75" s="96"/>
      <c r="D75" s="116"/>
      <c r="E75" s="96"/>
      <c r="F75" s="116"/>
      <c r="G75" s="96"/>
      <c r="I75" s="116"/>
      <c r="J75" s="96"/>
      <c r="K75" s="116"/>
      <c r="L75" s="96"/>
      <c r="N75" s="96"/>
    </row>
    <row r="76" spans="1:15" x14ac:dyDescent="0.2">
      <c r="A76" s="116"/>
      <c r="B76" s="116"/>
      <c r="C76" s="96"/>
      <c r="D76" s="116"/>
      <c r="E76" s="96"/>
      <c r="F76" s="116"/>
      <c r="G76" s="96"/>
      <c r="I76" s="116"/>
      <c r="J76" s="96"/>
      <c r="K76" s="116"/>
      <c r="L76" s="96"/>
      <c r="N76" s="96"/>
    </row>
    <row r="77" spans="1:15" x14ac:dyDescent="0.2">
      <c r="A77" s="116"/>
      <c r="B77" s="116"/>
      <c r="C77" s="96"/>
      <c r="D77" s="116"/>
      <c r="E77" s="96"/>
      <c r="F77" s="116"/>
      <c r="G77" s="96"/>
      <c r="I77" s="116"/>
      <c r="J77" s="96"/>
      <c r="K77" s="116"/>
      <c r="L77" s="96"/>
      <c r="N77" s="96"/>
    </row>
    <row r="78" spans="1:15" x14ac:dyDescent="0.2">
      <c r="A78" s="116"/>
      <c r="B78" s="116"/>
      <c r="C78" s="96"/>
      <c r="D78" s="116"/>
      <c r="E78" s="96"/>
      <c r="F78" s="116"/>
      <c r="G78" s="96"/>
      <c r="I78" s="116"/>
      <c r="J78" s="96"/>
      <c r="K78" s="116"/>
      <c r="L78" s="96"/>
      <c r="N78" s="96"/>
    </row>
    <row r="79" spans="1:15" x14ac:dyDescent="0.2">
      <c r="A79" s="116"/>
      <c r="B79" s="116"/>
      <c r="C79" s="96"/>
      <c r="D79" s="116"/>
      <c r="E79" s="96"/>
      <c r="F79" s="116"/>
      <c r="G79" s="96"/>
      <c r="I79" s="116"/>
      <c r="J79" s="96"/>
      <c r="K79" s="116"/>
      <c r="L79" s="96"/>
      <c r="N79" s="96"/>
    </row>
    <row r="80" spans="1:15" x14ac:dyDescent="0.2">
      <c r="A80" s="116"/>
      <c r="B80" s="116"/>
      <c r="C80" s="96"/>
      <c r="D80" s="116"/>
      <c r="E80" s="96"/>
      <c r="F80" s="116"/>
      <c r="G80" s="96"/>
      <c r="I80" s="116"/>
      <c r="J80" s="96"/>
      <c r="K80" s="116"/>
      <c r="L80" s="96"/>
      <c r="N80" s="96"/>
    </row>
  </sheetData>
  <sheetProtection selectLockedCells="1"/>
  <pageMargins left="0.75" right="0.75" top="1" bottom="1" header="0.5" footer="0.5"/>
  <pageSetup paperSize="9" orientation="portrait" horizontalDpi="4294967294"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48</vt:i4>
      </vt:variant>
    </vt:vector>
  </HeadingPairs>
  <TitlesOfParts>
    <vt:vector size="58" baseType="lpstr">
      <vt:lpstr>Readme</vt:lpstr>
      <vt:lpstr>Entries</vt:lpstr>
      <vt:lpstr>Entries DMT</vt:lpstr>
      <vt:lpstr>Rules of Entry</vt:lpstr>
      <vt:lpstr>FormInstructions</vt:lpstr>
      <vt:lpstr>Clubs</vt:lpstr>
      <vt:lpstr>Lists</vt:lpstr>
      <vt:lpstr>ListsM</vt:lpstr>
      <vt:lpstr>ListsDMT</vt:lpstr>
      <vt:lpstr>ListsDMTM</vt:lpstr>
      <vt:lpstr>ListsDMT!Ages</vt:lpstr>
      <vt:lpstr>ListsDMTM!Ages</vt:lpstr>
      <vt:lpstr>ListsM!Ages</vt:lpstr>
      <vt:lpstr>Ages</vt:lpstr>
      <vt:lpstr>Club</vt:lpstr>
      <vt:lpstr>Clubnames</vt:lpstr>
      <vt:lpstr>DMTAgesF</vt:lpstr>
      <vt:lpstr>DMTAgesM</vt:lpstr>
      <vt:lpstr>ListsDMT!Gender</vt:lpstr>
      <vt:lpstr>ListsDMTM!Gender</vt:lpstr>
      <vt:lpstr>ListsM!Gender</vt:lpstr>
      <vt:lpstr>Gender</vt:lpstr>
      <vt:lpstr>ListsDMT!Grade</vt:lpstr>
      <vt:lpstr>ListsDMTM!Grade</vt:lpstr>
      <vt:lpstr>ListsM!Grade</vt:lpstr>
      <vt:lpstr>Grade</vt:lpstr>
      <vt:lpstr>GradeAges</vt:lpstr>
      <vt:lpstr>GradeAgesM</vt:lpstr>
      <vt:lpstr>GradesDMT</vt:lpstr>
      <vt:lpstr>ListsDMTM!GradesDMTM</vt:lpstr>
      <vt:lpstr>ListsDMT!GradeTRA</vt:lpstr>
      <vt:lpstr>ListsDMTM!GradeTRA</vt:lpstr>
      <vt:lpstr>ListsDMT!Half</vt:lpstr>
      <vt:lpstr>ListsDMTM!Half</vt:lpstr>
      <vt:lpstr>ListsM!Half</vt:lpstr>
      <vt:lpstr>Half</vt:lpstr>
      <vt:lpstr>ListsDMT!Jobs</vt:lpstr>
      <vt:lpstr>ListsDMTM!Jobs</vt:lpstr>
      <vt:lpstr>ListsM!Jobs</vt:lpstr>
      <vt:lpstr>Jobs</vt:lpstr>
      <vt:lpstr>ListsDMT!Judges</vt:lpstr>
      <vt:lpstr>ListsDMTM!Judges</vt:lpstr>
      <vt:lpstr>ListsM!Judges</vt:lpstr>
      <vt:lpstr>Judges</vt:lpstr>
      <vt:lpstr>Entries!Print_Area</vt:lpstr>
      <vt:lpstr>'Entries DMT'!Print_Area</vt:lpstr>
      <vt:lpstr>FormInstructions!Print_Area</vt:lpstr>
      <vt:lpstr>Lists!Print_Area</vt:lpstr>
      <vt:lpstr>ListsDMT!Print_Area</vt:lpstr>
      <vt:lpstr>ListsDMTM!Print_Area</vt:lpstr>
      <vt:lpstr>ListsM!Print_Area</vt:lpstr>
      <vt:lpstr>'Rules of Entry'!Print_Area</vt:lpstr>
      <vt:lpstr>ListsDMT!Teams</vt:lpstr>
      <vt:lpstr>ListsDMTM!Teams</vt:lpstr>
      <vt:lpstr>ListsM!Teams</vt:lpstr>
      <vt:lpstr>Teams</vt:lpstr>
      <vt:lpstr>ListsM!When</vt:lpstr>
      <vt:lpstr>When</vt:lpstr>
    </vt:vector>
  </TitlesOfParts>
  <Company>Intercede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 Edwards</dc:creator>
  <cp:lastModifiedBy>Neil Pike</cp:lastModifiedBy>
  <cp:lastPrinted>2008-07-08T09:32:29Z</cp:lastPrinted>
  <dcterms:created xsi:type="dcterms:W3CDTF">2006-11-30T14:34:18Z</dcterms:created>
  <dcterms:modified xsi:type="dcterms:W3CDTF">2016-07-19T13:28:24Z</dcterms:modified>
</cp:coreProperties>
</file>