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codeName="ThisWorkbook"/>
  <mc:AlternateContent xmlns:mc="http://schemas.openxmlformats.org/markup-compatibility/2006">
    <mc:Choice Requires="x15">
      <x15ac:absPath xmlns:x15ac="http://schemas.microsoft.com/office/spreadsheetml/2010/11/ac" url="D:\data\TScore\data\EntryForms\"/>
    </mc:Choice>
  </mc:AlternateContent>
  <bookViews>
    <workbookView xWindow="0" yWindow="0" windowWidth="17580" windowHeight="10290" tabRatio="670"/>
  </bookViews>
  <sheets>
    <sheet name="Readme" sheetId="9" r:id="rId1"/>
    <sheet name="Entries" sheetId="1" r:id="rId2"/>
    <sheet name="Entries DMT" sheetId="14" r:id="rId3"/>
    <sheet name="Rules of Entry" sheetId="2" r:id="rId4"/>
    <sheet name="FormInstructions" sheetId="6" r:id="rId5"/>
    <sheet name="Clubs" sheetId="4" r:id="rId6"/>
    <sheet name="Lists" sheetId="3" state="hidden" r:id="rId7"/>
    <sheet name="ListsM" sheetId="8" state="hidden" r:id="rId8"/>
    <sheet name="ListsDMT" sheetId="11" state="hidden" r:id="rId9"/>
    <sheet name="ListsDMTM" sheetId="12" state="hidden" r:id="rId10"/>
  </sheets>
  <definedNames>
    <definedName name="_xlnm._FilterDatabase" localSheetId="5" hidden="1">Clubs!$A$1:$I$34</definedName>
    <definedName name="Ages" localSheetId="8">ListsDMT!$K$2:$K$80</definedName>
    <definedName name="Ages" localSheetId="9">ListsDMTM!$K$2:$K$80</definedName>
    <definedName name="Ages" localSheetId="7">ListsM!$U$2:$U$80</definedName>
    <definedName name="Ages">Lists!$P$2:$P$80</definedName>
    <definedName name="Classes" localSheetId="2">Lists!#REF!</definedName>
    <definedName name="Classes" localSheetId="8">ListsDMT!#REF!</definedName>
    <definedName name="Classes" localSheetId="9">ListsDMTM!#REF!</definedName>
    <definedName name="Classes" localSheetId="7">ListsM!#REF!</definedName>
    <definedName name="Classes">Lists!#REF!</definedName>
    <definedName name="Club">Clubs!$A$1</definedName>
    <definedName name="Clubnames">Clubs!$A$2:$A$53</definedName>
    <definedName name="DMTAgesF">ListsDMT!$A$1:$I$70</definedName>
    <definedName name="DMTAgesM">ListsDMTM!$A$1:$I$70</definedName>
    <definedName name="Gender" localSheetId="8">ListsDMT!$N$14:$N$15</definedName>
    <definedName name="Gender" localSheetId="9">ListsDMTM!$N$14:$N$15</definedName>
    <definedName name="Gender" localSheetId="7">ListsM!$X$14:$X$15</definedName>
    <definedName name="Gender">Lists!$S$14:$S$15</definedName>
    <definedName name="Grade" localSheetId="8">ListsDMT!$C$1:$H$1</definedName>
    <definedName name="Grade" localSheetId="9">ListsDMTM!$C$1:$H$1</definedName>
    <definedName name="Grade" localSheetId="7">ListsM!$B$1:$F$1</definedName>
    <definedName name="Grade">Lists!$A$1:$N$1</definedName>
    <definedName name="GradeAges">Lists!$A$1:$N$70</definedName>
    <definedName name="GradeAgesM">ListsM!$A$1:$S$70</definedName>
    <definedName name="GradesDMT">ListsDMT!$A$1:$G$1</definedName>
    <definedName name="GradesDMTM" localSheetId="9">ListsDMTM!$A$1:$G$1</definedName>
    <definedName name="GradeTRA" localSheetId="8">ListsDMT!$C$1:$I$1</definedName>
    <definedName name="GradeTRA" localSheetId="9">ListsDMTM!$C$1:$I$1</definedName>
    <definedName name="Half" localSheetId="8">ListsDMT!$N$25:$N$26</definedName>
    <definedName name="Half" localSheetId="9">ListsDMTM!$N$25:$N$26</definedName>
    <definedName name="Half" localSheetId="7">ListsM!$X$25:$X$26</definedName>
    <definedName name="Half">Lists!$S$25:$S$26</definedName>
    <definedName name="Jobs" localSheetId="8">ListsDMT!$O$5:$O$26</definedName>
    <definedName name="Jobs" localSheetId="9">ListsDMTM!$O$5:$O$26</definedName>
    <definedName name="Jobs" localSheetId="7">ListsM!$Y$5:$Y$26</definedName>
    <definedName name="Jobs">Lists!$T$5:$T$26</definedName>
    <definedName name="Judges" localSheetId="8">ListsDMT!$O$31:$O$45</definedName>
    <definedName name="Judges" localSheetId="9">ListsDMTM!$O$31:$O$45</definedName>
    <definedName name="Judges" localSheetId="7">ListsM!$Y$31:$Y$44</definedName>
    <definedName name="Judges">Lists!$T$31:$T$45</definedName>
    <definedName name="_xlnm.Print_Area" localSheetId="1">Entries!$A$1:$I$129</definedName>
    <definedName name="_xlnm.Print_Area" localSheetId="2">'Entries DMT'!$A$1:$I$129</definedName>
    <definedName name="_xlnm.Print_Area" localSheetId="4">FormInstructions!$A$1:$B$33</definedName>
    <definedName name="_xlnm.Print_Area" localSheetId="6">Lists!$A$1:$U$80</definedName>
    <definedName name="_xlnm.Print_Area" localSheetId="8">ListsDMT!$A$1:$P$80</definedName>
    <definedName name="_xlnm.Print_Area" localSheetId="9">ListsDMTM!$A$1:$P$80</definedName>
    <definedName name="_xlnm.Print_Area" localSheetId="7">ListsM!$A$1:$Z$80</definedName>
    <definedName name="_xlnm.Print_Area" localSheetId="3">'Rules of Entry'!$A$1:$H$47</definedName>
    <definedName name="Teams" localSheetId="8">ListsDMT!$N$5:$N$12</definedName>
    <definedName name="Teams" localSheetId="9">ListsDMTM!$N$5:$N$12</definedName>
    <definedName name="Teams" localSheetId="7">ListsM!$X$5:$X$12</definedName>
    <definedName name="Teams">Lists!$S$5:$S$12</definedName>
    <definedName name="When" localSheetId="7">ListsM!$X$20:$X$22</definedName>
    <definedName name="When">Lists!$S$20:$S$22</definedName>
  </definedNames>
  <calcPr calcId="162913"/>
</workbook>
</file>

<file path=xl/calcChain.xml><?xml version="1.0" encoding="utf-8"?>
<calcChain xmlns="http://schemas.openxmlformats.org/spreadsheetml/2006/main">
  <c r="C5" i="14" l="1"/>
  <c r="I3" i="14"/>
  <c r="G5" i="14"/>
  <c r="G4" i="14"/>
  <c r="C4" i="14"/>
  <c r="H93" i="14"/>
  <c r="E93" i="14"/>
  <c r="A93" i="14"/>
  <c r="H86" i="14"/>
  <c r="E86" i="14"/>
  <c r="A86" i="14"/>
  <c r="H79" i="14"/>
  <c r="E79" i="14"/>
  <c r="A79" i="14"/>
  <c r="H72" i="14"/>
  <c r="E72" i="14"/>
  <c r="A72" i="14"/>
  <c r="H65" i="14"/>
  <c r="E65" i="14"/>
  <c r="A65" i="14"/>
  <c r="A59" i="14"/>
  <c r="A60" i="14"/>
  <c r="A61" i="14"/>
  <c r="A62" i="14"/>
  <c r="A63" i="14"/>
  <c r="A66" i="14"/>
  <c r="A67" i="14"/>
  <c r="A68" i="14"/>
  <c r="A69" i="14"/>
  <c r="A70" i="14"/>
  <c r="A73" i="14"/>
  <c r="A74" i="14"/>
  <c r="A75" i="14"/>
  <c r="A76" i="14"/>
  <c r="A77" i="14"/>
  <c r="A80" i="14"/>
  <c r="A81" i="14"/>
  <c r="A82" i="14"/>
  <c r="A83" i="14"/>
  <c r="A84" i="14"/>
  <c r="A87" i="14"/>
  <c r="A88" i="14"/>
  <c r="A89" i="14"/>
  <c r="A90" i="14"/>
  <c r="A91"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H58" i="14"/>
  <c r="E58" i="14"/>
  <c r="A58" i="14"/>
  <c r="H51" i="14"/>
  <c r="E51" i="14"/>
  <c r="A51" i="14"/>
  <c r="H44" i="14"/>
  <c r="E44" i="14"/>
  <c r="A44" i="14"/>
  <c r="H37" i="14"/>
  <c r="E37" i="14"/>
  <c r="A37" i="14"/>
  <c r="H30" i="14"/>
  <c r="E30" i="14"/>
  <c r="A30" i="14"/>
  <c r="H23" i="14"/>
  <c r="E23" i="14"/>
  <c r="A23" i="14"/>
  <c r="H17" i="14"/>
  <c r="E17" i="14"/>
  <c r="A17" i="14"/>
  <c r="I11" i="14"/>
  <c r="A3" i="14"/>
  <c r="A3" i="2"/>
  <c r="B3" i="2"/>
  <c r="E3" i="2"/>
  <c r="G3" i="2"/>
  <c r="A4" i="2"/>
  <c r="B4" i="2"/>
  <c r="E4" i="2"/>
  <c r="G4" i="2"/>
  <c r="A3" i="1"/>
  <c r="I11" i="1"/>
  <c r="A17" i="1"/>
  <c r="E17" i="1"/>
  <c r="H17" i="1"/>
  <c r="A23" i="1"/>
  <c r="E23" i="1"/>
  <c r="H23" i="1"/>
  <c r="A30" i="1"/>
  <c r="E30" i="1"/>
  <c r="H30" i="1"/>
  <c r="A37" i="1"/>
  <c r="E37" i="1"/>
  <c r="H37" i="1"/>
  <c r="A44" i="1"/>
  <c r="E44" i="1"/>
  <c r="H44" i="1"/>
  <c r="A51" i="1"/>
  <c r="E51" i="1"/>
  <c r="H51" i="1"/>
  <c r="A58" i="1"/>
  <c r="E58" i="1"/>
  <c r="H58" i="1"/>
  <c r="A59" i="1"/>
  <c r="A60" i="1"/>
  <c r="A61" i="1"/>
  <c r="A62" i="1"/>
  <c r="A63" i="1"/>
  <c r="A66" i="1"/>
  <c r="A67" i="1"/>
  <c r="A68" i="1"/>
  <c r="A69" i="1"/>
  <c r="A70" i="1"/>
  <c r="A73" i="1"/>
  <c r="A74" i="1"/>
  <c r="A75" i="1"/>
  <c r="A76" i="1"/>
  <c r="A77" i="1"/>
  <c r="A80" i="1"/>
  <c r="A81" i="1"/>
  <c r="A82" i="1"/>
  <c r="A83" i="1"/>
  <c r="A84" i="1"/>
  <c r="A87" i="1"/>
  <c r="A88" i="1"/>
  <c r="A89" i="1"/>
  <c r="A90" i="1"/>
  <c r="A91" i="1"/>
  <c r="A94" i="1"/>
  <c r="A95" i="1"/>
  <c r="A96" i="1"/>
  <c r="A97" i="1"/>
  <c r="A98" i="1"/>
  <c r="A65" i="1"/>
  <c r="E65" i="1"/>
  <c r="H65" i="1"/>
  <c r="A72" i="1"/>
  <c r="E72" i="1"/>
  <c r="H72" i="1"/>
  <c r="A79" i="1"/>
  <c r="E79" i="1"/>
  <c r="H79" i="1"/>
  <c r="A86" i="1"/>
  <c r="E86" i="1"/>
  <c r="H86" i="1"/>
  <c r="A93" i="1"/>
  <c r="E93" i="1"/>
  <c r="H93"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H89" i="1"/>
  <c r="C6" i="1"/>
  <c r="H96" i="14"/>
  <c r="H111" i="14"/>
  <c r="H97" i="1"/>
  <c r="H120" i="1"/>
  <c r="H91" i="14"/>
  <c r="H94" i="14"/>
  <c r="H115" i="1"/>
  <c r="H25" i="14"/>
  <c r="H39" i="1"/>
  <c r="H60" i="14"/>
  <c r="G6" i="14"/>
  <c r="H47" i="1"/>
  <c r="H82" i="1"/>
  <c r="H128" i="1"/>
  <c r="H114" i="14"/>
  <c r="H40" i="14"/>
  <c r="H60" i="1"/>
  <c r="H98" i="1"/>
  <c r="H24" i="1"/>
  <c r="H33" i="1"/>
  <c r="H121" i="14"/>
  <c r="H87" i="1"/>
  <c r="H55" i="1"/>
  <c r="H53" i="14"/>
  <c r="H48" i="14"/>
  <c r="H31" i="14"/>
  <c r="H68" i="14"/>
  <c r="H77" i="14"/>
  <c r="H129" i="14"/>
  <c r="H45" i="1"/>
  <c r="H34" i="14"/>
  <c r="H42" i="1"/>
  <c r="H125" i="14"/>
  <c r="H127" i="1"/>
  <c r="H88" i="14"/>
  <c r="H70" i="14"/>
  <c r="H38" i="14"/>
  <c r="H68" i="1"/>
  <c r="H111" i="1"/>
  <c r="G8" i="1"/>
  <c r="H104" i="14"/>
  <c r="H122" i="1"/>
  <c r="H46" i="14"/>
  <c r="H41" i="1"/>
  <c r="H54" i="1"/>
  <c r="H124" i="1"/>
  <c r="H100" i="1"/>
  <c r="H19" i="1"/>
  <c r="H34" i="1"/>
  <c r="H47" i="14"/>
  <c r="C7" i="14"/>
  <c r="H95" i="1"/>
  <c r="H59" i="1"/>
  <c r="H52" i="1"/>
  <c r="H33" i="14"/>
  <c r="H25" i="1"/>
  <c r="G9" i="14"/>
  <c r="H66" i="1"/>
  <c r="H27" i="14"/>
  <c r="H84" i="1"/>
  <c r="H116" i="14"/>
  <c r="H74" i="14"/>
  <c r="H53" i="1"/>
  <c r="H75" i="1"/>
  <c r="H26" i="14"/>
  <c r="H90" i="1"/>
  <c r="H28" i="14"/>
  <c r="H126" i="1"/>
  <c r="H122" i="14"/>
  <c r="H35" i="14"/>
  <c r="C7" i="1"/>
  <c r="H81" i="14"/>
  <c r="H88" i="1"/>
  <c r="H115" i="14"/>
  <c r="H18" i="1"/>
  <c r="H87" i="14"/>
  <c r="H107" i="1"/>
  <c r="H67" i="1"/>
  <c r="H48" i="1"/>
  <c r="H39" i="14"/>
  <c r="H80" i="14"/>
  <c r="H123" i="14"/>
  <c r="H96" i="1"/>
  <c r="H112" i="1"/>
  <c r="H38" i="1"/>
  <c r="G7" i="14"/>
  <c r="H119" i="14"/>
  <c r="H104" i="1"/>
  <c r="H76" i="14"/>
  <c r="H109" i="14"/>
  <c r="H126" i="14"/>
  <c r="H63" i="1"/>
  <c r="H77" i="1"/>
  <c r="H80" i="1"/>
  <c r="H20" i="1"/>
  <c r="H110" i="14"/>
  <c r="H128" i="14"/>
  <c r="H66" i="14"/>
  <c r="H124" i="14"/>
  <c r="H76" i="1"/>
  <c r="H83" i="1"/>
  <c r="H35" i="1"/>
  <c r="H55" i="14"/>
  <c r="H62" i="14"/>
  <c r="H27" i="1"/>
  <c r="H110" i="1"/>
  <c r="H107" i="14"/>
  <c r="C9" i="14"/>
  <c r="H98" i="14"/>
  <c r="H129" i="1"/>
  <c r="H83" i="14"/>
  <c r="H73" i="14"/>
  <c r="H41" i="14"/>
  <c r="H108" i="14"/>
  <c r="H109" i="1"/>
  <c r="H32" i="14"/>
  <c r="H56" i="14"/>
  <c r="H120" i="14"/>
  <c r="H49" i="14"/>
  <c r="H45" i="14"/>
  <c r="H61" i="1"/>
  <c r="H74" i="1"/>
  <c r="C9" i="1"/>
  <c r="H69" i="14"/>
  <c r="H59" i="14"/>
  <c r="H118" i="14"/>
  <c r="H63" i="14"/>
  <c r="H75" i="14"/>
  <c r="H106" i="1"/>
  <c r="H102" i="1"/>
  <c r="H52" i="14"/>
  <c r="H125" i="1"/>
  <c r="H31" i="1"/>
  <c r="H101" i="14"/>
  <c r="H117" i="14"/>
  <c r="G6" i="1"/>
  <c r="H24" i="14"/>
  <c r="H21" i="14"/>
  <c r="H105" i="1"/>
  <c r="H116" i="1"/>
  <c r="H20" i="14"/>
  <c r="H81" i="1"/>
  <c r="H95" i="14"/>
  <c r="H49" i="1"/>
  <c r="H54" i="14"/>
  <c r="C6" i="14"/>
  <c r="H118" i="1"/>
  <c r="G7" i="1"/>
  <c r="H117" i="1"/>
  <c r="H106" i="14"/>
  <c r="H18" i="14"/>
  <c r="H61" i="14"/>
  <c r="H101" i="1"/>
  <c r="H97" i="14"/>
  <c r="H42" i="14"/>
  <c r="H100" i="14"/>
  <c r="H112" i="14"/>
  <c r="H102" i="14"/>
  <c r="H70" i="1"/>
  <c r="G9" i="1"/>
  <c r="H108" i="1"/>
  <c r="H73" i="1"/>
  <c r="H127" i="14"/>
  <c r="H40" i="1"/>
  <c r="H82" i="14"/>
  <c r="H21" i="1"/>
  <c r="H56" i="1"/>
  <c r="H114" i="1"/>
  <c r="H28" i="1"/>
  <c r="H99" i="1"/>
  <c r="H103" i="14"/>
  <c r="H46" i="1"/>
  <c r="H119" i="1"/>
  <c r="H99" i="14"/>
  <c r="H89" i="14"/>
  <c r="H91" i="1"/>
  <c r="H113" i="1"/>
  <c r="H105" i="14"/>
  <c r="H94" i="1"/>
  <c r="H26" i="1"/>
  <c r="H103" i="1"/>
  <c r="H121" i="1"/>
  <c r="H32" i="1"/>
  <c r="H123" i="1"/>
  <c r="H90" i="14"/>
  <c r="H67" i="14"/>
  <c r="H19" i="14"/>
  <c r="H62" i="1"/>
  <c r="H69" i="1"/>
  <c r="H113" i="14"/>
  <c r="G8" i="14"/>
  <c r="H84" i="14"/>
</calcChain>
</file>

<file path=xl/comments1.xml><?xml version="1.0" encoding="utf-8"?>
<comments xmlns="http://schemas.openxmlformats.org/spreadsheetml/2006/main">
  <authors>
    <author>Chris Edwards</author>
    <author>neil</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A5" authorId="1" shapeId="0">
      <text>
        <r>
          <rPr>
            <b/>
            <sz val="8"/>
            <color indexed="81"/>
            <rFont val="Tahoma"/>
            <family val="2"/>
          </rPr>
          <t xml:space="preserve">Choose your club name - add it to the Club list on the Clubs worksheet if needed.  
</t>
        </r>
      </text>
    </comment>
    <comment ref="C5" authorId="1" shapeId="0">
      <text>
        <r>
          <rPr>
            <b/>
            <sz val="8"/>
            <color indexed="81"/>
            <rFont val="Tahoma"/>
            <family val="2"/>
          </rPr>
          <t>If "YourClub" appears here then click and scroll up to see all clubs.
If your club doesn't appear then add it in the Clubs worksheet</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8" authorId="1" shapeId="0">
      <text>
        <r>
          <rPr>
            <b/>
            <sz val="8"/>
            <color indexed="81"/>
            <rFont val="Tahoma"/>
            <family val="2"/>
          </rPr>
          <t>Multiple emails can be entered - just separate with a semi-colon</t>
        </r>
      </text>
    </comment>
    <comment ref="B15" authorId="1" shapeId="0">
      <text>
        <r>
          <rPr>
            <b/>
            <sz val="8"/>
            <color indexed="81"/>
            <rFont val="Tahoma"/>
            <family val="2"/>
          </rPr>
          <t>If BG number not available then use 99999 and send correction later</t>
        </r>
      </text>
    </comment>
    <comment ref="E15" authorId="0" shapeId="0">
      <text>
        <r>
          <rPr>
            <b/>
            <sz val="8"/>
            <color indexed="81"/>
            <rFont val="Tahoma"/>
            <family val="2"/>
          </rPr>
          <t xml:space="preserve">Please enter dates as DD/MM/YYYY 
e.g.    3/11/1996
If you don't have exact DOB use one that gets them in the right group and then send correction later
</t>
        </r>
      </text>
    </comment>
    <comment ref="G15" authorId="1" shapeId="0">
      <text>
        <r>
          <rPr>
            <b/>
            <sz val="8"/>
            <color indexed="81"/>
            <rFont val="Tahoma"/>
            <family val="2"/>
          </rPr>
          <t>Choose from drop down list</t>
        </r>
      </text>
    </comment>
    <comment ref="H15" authorId="0" shapeId="0">
      <text>
        <r>
          <rPr>
            <b/>
            <sz val="8"/>
            <color indexed="81"/>
            <rFont val="Tahoma"/>
            <family val="2"/>
          </rPr>
          <t xml:space="preserve">Age groups are automatically  calculated from the date of birth and cannot be changed.  Make up a DoB if you have to.
</t>
        </r>
      </text>
    </comment>
    <comment ref="I15" authorId="0" shapeId="0">
      <text>
        <r>
          <rPr>
            <b/>
            <sz val="8"/>
            <color indexed="81"/>
            <rFont val="Tahoma"/>
            <family val="2"/>
          </rPr>
          <t>Teams can be 3 or 4 from the same grade+age.  Use A for the 1st team in a class, B for the 2nd etc.</t>
        </r>
      </text>
    </comment>
    <comment ref="A16" authorId="0" shapeId="0">
      <text>
        <r>
          <rPr>
            <b/>
            <sz val="8"/>
            <color indexed="81"/>
            <rFont val="Tahoma"/>
            <family val="2"/>
          </rPr>
          <t>You must supply judges / officials according to the number of entrants you have.  3 or more need 1 judge, 8 or more need 1 judge + 1 official etc.
Add (C) after the end of their name if they are a coach
Add (D) after the end of their name if they want to officiate
Add (E) after the end of their name if they are also a bouncer that is Entered
Add (F) after the end of their name if there is a family member they want to be on the same panel as
Add (any other comment) after the end of their name if there is something else you want passed onto the person selecting the officials</t>
        </r>
      </text>
    </comment>
    <comment ref="E16" authorId="0" shapeId="0">
      <text>
        <r>
          <rPr>
            <b/>
            <sz val="8"/>
            <color indexed="81"/>
            <rFont val="Tahoma"/>
            <family val="2"/>
          </rPr>
          <t>Pick the judge qualification level from the list</t>
        </r>
      </text>
    </comment>
    <comment ref="H1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18" authorId="1" shapeId="0">
      <text>
        <r>
          <rPr>
            <b/>
            <sz val="8"/>
            <color indexed="81"/>
            <rFont val="Tahoma"/>
            <family val="2"/>
          </rPr>
          <t>Overwrite this first set of data with your own.  It is just an example</t>
        </r>
      </text>
    </comment>
    <comment ref="A29"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9" authorId="0" shapeId="0">
      <text>
        <r>
          <rPr>
            <b/>
            <sz val="8"/>
            <color indexed="81"/>
            <rFont val="Tahoma"/>
            <family val="2"/>
          </rPr>
          <t>Pick the judge qualification level from the list.  Use 'novice' for anyone who has not yet passed a judging course.</t>
        </r>
      </text>
    </comment>
    <comment ref="H29"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H4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5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7" authorId="0" shapeId="0">
      <text>
        <r>
          <rPr>
            <b/>
            <sz val="8"/>
            <color indexed="81"/>
            <rFont val="Tahoma"/>
            <family val="2"/>
          </rPr>
          <t>Pick the judge qualification level from the list.  Use 'novice' for anyone who has not yet passed a judging course.</t>
        </r>
      </text>
    </comment>
    <comment ref="H5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1"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1" authorId="0" shapeId="0">
      <text>
        <r>
          <rPr>
            <b/>
            <sz val="8"/>
            <color indexed="81"/>
            <rFont val="Tahoma"/>
            <family val="2"/>
          </rPr>
          <t>Pick the judge qualification level from the list.  Use 'novice' for anyone who has not yet passed a judging course.</t>
        </r>
      </text>
    </comment>
    <comment ref="H71"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5" authorId="0" shapeId="0">
      <text>
        <r>
          <rPr>
            <b/>
            <sz val="8"/>
            <color indexed="81"/>
            <rFont val="Tahoma"/>
            <family val="2"/>
          </rPr>
          <t>Pick the judge qualification level from the list.  Use 'novice' for anyone who has not yet passed a judging course.</t>
        </r>
      </text>
    </comment>
    <comment ref="H8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Chris Edwards</author>
    <author>neil</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A5" authorId="1" shapeId="0">
      <text>
        <r>
          <rPr>
            <b/>
            <sz val="8"/>
            <color indexed="81"/>
            <rFont val="Tahoma"/>
            <family val="2"/>
          </rPr>
          <t xml:space="preserve">Choose your club name - add it to the Club list on the Clubs worksheet if needed.  
</t>
        </r>
      </text>
    </comment>
    <comment ref="C5" authorId="1" shapeId="0">
      <text>
        <r>
          <rPr>
            <b/>
            <sz val="8"/>
            <color indexed="81"/>
            <rFont val="Tahoma"/>
            <family val="2"/>
          </rPr>
          <t>If "YourClub" appears here then click and scroll up to see all clubs.
If your club doesn't appear then add it in the Clubs worksheet</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8" authorId="1" shapeId="0">
      <text>
        <r>
          <rPr>
            <b/>
            <sz val="8"/>
            <color indexed="81"/>
            <rFont val="Tahoma"/>
            <family val="2"/>
          </rPr>
          <t>Multiple emails can be entered - just separate with a semi-colon</t>
        </r>
      </text>
    </comment>
    <comment ref="B15" authorId="1" shapeId="0">
      <text>
        <r>
          <rPr>
            <b/>
            <sz val="8"/>
            <color indexed="81"/>
            <rFont val="Tahoma"/>
            <family val="2"/>
          </rPr>
          <t>If BG number not available then use 99999 and send correction later</t>
        </r>
      </text>
    </comment>
    <comment ref="E15" authorId="0" shapeId="0">
      <text>
        <r>
          <rPr>
            <b/>
            <sz val="8"/>
            <color indexed="81"/>
            <rFont val="Tahoma"/>
            <family val="2"/>
          </rPr>
          <t xml:space="preserve">Please enter dates as DD/MM/YYYY 
e.g.    3/11/1996
If you don't have exact DOB use one that gets them in the right group and then send correction later
</t>
        </r>
      </text>
    </comment>
    <comment ref="G15" authorId="1" shapeId="0">
      <text>
        <r>
          <rPr>
            <b/>
            <sz val="8"/>
            <color indexed="81"/>
            <rFont val="Tahoma"/>
            <family val="2"/>
          </rPr>
          <t>Choose from drop down list</t>
        </r>
      </text>
    </comment>
    <comment ref="H15" authorId="0" shapeId="0">
      <text>
        <r>
          <rPr>
            <b/>
            <sz val="8"/>
            <color indexed="81"/>
            <rFont val="Tahoma"/>
            <family val="2"/>
          </rPr>
          <t xml:space="preserve">Age groups are automatically  calculated from the date of birth and cannot be changed.  Make up a DoB if you have to.
</t>
        </r>
      </text>
    </comment>
    <comment ref="I15" authorId="0" shapeId="0">
      <text>
        <r>
          <rPr>
            <b/>
            <sz val="8"/>
            <color indexed="81"/>
            <rFont val="Tahoma"/>
            <family val="2"/>
          </rPr>
          <t>Teams can be 3 or 4 from the same grade+age.  Use A for the 1st team in a class, B for the 2nd etc.</t>
        </r>
      </text>
    </comment>
    <comment ref="A16" authorId="0" shapeId="0">
      <text>
        <r>
          <rPr>
            <b/>
            <sz val="8"/>
            <color indexed="81"/>
            <rFont val="Tahoma"/>
            <family val="2"/>
          </rPr>
          <t>You must supply judges / officials according to the number of entrants you have.  3 or more need 1 judge, 8 or more need 1 judge + 1 official etc.
Add (C) after the end of their name if they are a coach
Add (D) after the end of their name if they want to officiate
Add (E) after the end of their name if they are also a bouncer that is Entered
Add (F) after the end of their name if there is a family member they want to be on the same panel as
Add (any other comment) after the end of their name if there is something else you want passed onto the person selecting the officials</t>
        </r>
      </text>
    </comment>
    <comment ref="E16" authorId="0" shapeId="0">
      <text>
        <r>
          <rPr>
            <b/>
            <sz val="8"/>
            <color indexed="81"/>
            <rFont val="Tahoma"/>
            <family val="2"/>
          </rPr>
          <t>Pick the judge qualification level from the list</t>
        </r>
      </text>
    </comment>
    <comment ref="H1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18" authorId="1" shapeId="0">
      <text>
        <r>
          <rPr>
            <b/>
            <sz val="8"/>
            <color indexed="81"/>
            <rFont val="Tahoma"/>
            <family val="2"/>
          </rPr>
          <t>Overwrite this first set of data with your own.  It is just an example</t>
        </r>
      </text>
    </comment>
    <comment ref="A29"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9" authorId="0" shapeId="0">
      <text>
        <r>
          <rPr>
            <b/>
            <sz val="8"/>
            <color indexed="81"/>
            <rFont val="Tahoma"/>
            <family val="2"/>
          </rPr>
          <t>Pick the judge qualification level from the list.  Use 'novice' for anyone who has not yet passed a judging course.</t>
        </r>
      </text>
    </comment>
    <comment ref="H29"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H4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5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7" authorId="0" shapeId="0">
      <text>
        <r>
          <rPr>
            <b/>
            <sz val="8"/>
            <color indexed="81"/>
            <rFont val="Tahoma"/>
            <family val="2"/>
          </rPr>
          <t>Pick the judge qualification level from the list.  Use 'novice' for anyone who has not yet passed a judging course.</t>
        </r>
      </text>
    </comment>
    <comment ref="H5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1"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1" authorId="0" shapeId="0">
      <text>
        <r>
          <rPr>
            <b/>
            <sz val="8"/>
            <color indexed="81"/>
            <rFont val="Tahoma"/>
            <family val="2"/>
          </rPr>
          <t>Pick the judge qualification level from the list.  Use 'novice' for anyone who has not yet passed a judging course.</t>
        </r>
      </text>
    </comment>
    <comment ref="H71"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5" authorId="0" shapeId="0">
      <text>
        <r>
          <rPr>
            <b/>
            <sz val="8"/>
            <color indexed="81"/>
            <rFont val="Tahoma"/>
            <family val="2"/>
          </rPr>
          <t>Pick the judge qualification level from the list.  Use 'novice' for anyone who has not yet passed a judging course.</t>
        </r>
      </text>
    </comment>
    <comment ref="H8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3.xml><?xml version="1.0" encoding="utf-8"?>
<comments xmlns="http://schemas.openxmlformats.org/spreadsheetml/2006/main">
  <authors>
    <author>neil</author>
  </authors>
  <commentList>
    <comment ref="A1" authorId="0" shapeId="0">
      <text>
        <r>
          <rPr>
            <b/>
            <sz val="8"/>
            <color indexed="81"/>
            <rFont val="Tahoma"/>
            <family val="2"/>
          </rPr>
          <t>Add or update your club details here.  If your details are not here please overwrite the "Yourclub" one</t>
        </r>
      </text>
    </comment>
  </commentList>
</comments>
</file>

<file path=xl/sharedStrings.xml><?xml version="1.0" encoding="utf-8"?>
<sst xmlns="http://schemas.openxmlformats.org/spreadsheetml/2006/main" count="3957" uniqueCount="419">
  <si>
    <t xml:space="preserve">Competition Entry Form </t>
  </si>
  <si>
    <t>Venue</t>
  </si>
  <si>
    <t>Date</t>
  </si>
  <si>
    <t>Contact</t>
  </si>
  <si>
    <t>Address</t>
  </si>
  <si>
    <t>Telephone No.</t>
  </si>
  <si>
    <t>E-Mail Address</t>
  </si>
  <si>
    <t>Post Code</t>
  </si>
  <si>
    <t>Club Colours</t>
  </si>
  <si>
    <t>First Name</t>
  </si>
  <si>
    <t>Date of Birth</t>
  </si>
  <si>
    <t>Team</t>
  </si>
  <si>
    <t>Each Competitor Must :</t>
  </si>
  <si>
    <t>The Club Must :</t>
  </si>
  <si>
    <t>Club</t>
  </si>
  <si>
    <t>Last Name</t>
  </si>
  <si>
    <t>Teams</t>
  </si>
  <si>
    <t>A</t>
  </si>
  <si>
    <t>B</t>
  </si>
  <si>
    <t>C</t>
  </si>
  <si>
    <t>D</t>
  </si>
  <si>
    <t>E</t>
  </si>
  <si>
    <t>When</t>
  </si>
  <si>
    <t>All Day</t>
  </si>
  <si>
    <t>Morning</t>
  </si>
  <si>
    <t>Afternoon</t>
  </si>
  <si>
    <t>Half</t>
  </si>
  <si>
    <t>Jobs</t>
  </si>
  <si>
    <t>Judge</t>
  </si>
  <si>
    <t>Regional</t>
  </si>
  <si>
    <t>Gender</t>
  </si>
  <si>
    <t>Grade</t>
  </si>
  <si>
    <t>M/F</t>
  </si>
  <si>
    <t>Age</t>
  </si>
  <si>
    <t>Tel</t>
  </si>
  <si>
    <t>Email</t>
  </si>
  <si>
    <t>Colours</t>
  </si>
  <si>
    <t xml:space="preserve"> </t>
  </si>
  <si>
    <t>F</t>
  </si>
  <si>
    <t xml:space="preserve">Job: </t>
  </si>
  <si>
    <t xml:space="preserve">Level: </t>
  </si>
  <si>
    <t>Event</t>
  </si>
  <si>
    <t>M</t>
  </si>
  <si>
    <t>Postcode</t>
  </si>
  <si>
    <t>Event Organiser:</t>
  </si>
  <si>
    <t>For the competitors listed be eligible to compete in this event the following requirements must be met.</t>
  </si>
  <si>
    <t>Help!</t>
  </si>
  <si>
    <t>How to use the Competition Entry Form</t>
  </si>
  <si>
    <t>When you receive each entry, check it and then save a copy in a folder for all of the entries</t>
  </si>
  <si>
    <t>If they cannot do a full day, pick morning/afternoon and put the second official’s name in.</t>
  </si>
  <si>
    <t>Pick the official’s job from the list</t>
  </si>
  <si>
    <t>If the competitor is in a team, pick 'A' in the team column.  If you have more than one team in the same class, use B, C etc.</t>
  </si>
  <si>
    <t>All the other club related fields should be filled in automatically (see below for how to change or add missing info)</t>
  </si>
  <si>
    <t xml:space="preserve">In the Entries worksheet, click on the ‘Club’ and pick the name from the list </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</si>
  <si>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</si>
  <si>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</si>
  <si>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Fill in the event location and date on the 'Entries' worksheet</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</si>
  <si>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</si>
  <si>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</si>
  <si>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</si>
  <si>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</si>
  <si>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</si>
  <si>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</si>
  <si>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</si>
  <si>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</si>
  <si>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</si>
  <si>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</si>
  <si>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</si>
  <si>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15+</t>
  </si>
  <si>
    <t>-</t>
  </si>
  <si>
    <t>&lt;= Grade</t>
  </si>
  <si>
    <t>If you have previously created a competition, click 'Change' to choose the competition database.  The program will default to the last competition you worked on.</t>
  </si>
  <si>
    <t>Pick 'New Competition' and fill in the name, venue, date and a unique name for the database.
This will create the T-Score competition database for you.  If you want to change it later, use Change Competition Details</t>
  </si>
  <si>
    <t>at</t>
  </si>
  <si>
    <t xml:space="preserve"> =</t>
  </si>
  <si>
    <t>A 50% surcharge is payable for late entries unless explicitly agreed with the organiser.</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</si>
  <si>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</si>
  <si>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</si>
  <si>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t>Run the "Tscore" program (email support@tscore.co.uk if you do not have a copy!)</t>
  </si>
  <si>
    <t>BG Club No.</t>
  </si>
  <si>
    <t>Cambridge Cangaroos</t>
  </si>
  <si>
    <t>Blue</t>
  </si>
  <si>
    <t>Club BG Number</t>
  </si>
  <si>
    <t>i) be at least an associate member of British Gymnastics and have paid the current year’s membership fee. (Competitors from the Home Nations must comply with the requirements of their governing body).</t>
  </si>
  <si>
    <t>i) be registered with British Gymnastics.</t>
  </si>
  <si>
    <t xml:space="preserve">When you are filling in the entry form overleaf, you must, once you have entered two competitors on the sheet, fill in the name of your suitably qualified official in the space provided J1 in order to enter any more performers. Once you reach five entries, you must, fill in the name of your second official in the space provided J2. When you reach nine entries, fill in the name of your third official J3 and so on. Continue on another form if over 20 entries.
Number of competitors entries Number of officials required
1 – 2 None (but will be gratefully accepted)
3 – 5 One judge
6 – 9 Two Officials (one of which must be a judge)
10 – 15 Three Officials (two of which must be judges)
16 – 20  Four Officials (two of which must be judges)
21 – 25  Five Officials (three of which must be judges)
26 competitors and over Six Officials (three of which must be judges)
Please include their judge level, preferred job and availability. If an official wishes to do only a ½ day, please supply a named replacement official for the other ½ day. As far as possible we will arrange to utilise parents who are “½ day” officials at the same time as their children are competing, in order to minimise domestic inconvenience.
Please note: If you do not fill in the “official’s” space the competition organiser has the right to refuse entries listed below that space. If any of the officials (or reserve officials) nominated do not turn up for the competition, the club must provide suitably qualified substitutes, failure to do so will result in the club being fined £30 before their performers will be allowed to take part..
</t>
  </si>
  <si>
    <t>General Declaration:</t>
  </si>
  <si>
    <t>Nicki Weller</t>
  </si>
  <si>
    <t>Any (unqualified)</t>
  </si>
  <si>
    <t>Any (qualified)</t>
  </si>
  <si>
    <t>Storm Elite TC</t>
  </si>
  <si>
    <t>Gary Lewis</t>
  </si>
  <si>
    <t>07931 383949</t>
  </si>
  <si>
    <t>Pick the judge qualification level or official type from the list</t>
  </si>
  <si>
    <t>Pegasus Trampoline Club</t>
  </si>
  <si>
    <t>12 Cinnabar Close, Pinewood,Ipswich</t>
  </si>
  <si>
    <t>IP8 3UB</t>
  </si>
  <si>
    <t>Amanda Robson</t>
  </si>
  <si>
    <t>07920 162751</t>
  </si>
  <si>
    <t>Waveney Gymnastics Club</t>
  </si>
  <si>
    <t>101 Southwell Road, Lowestoft</t>
  </si>
  <si>
    <t>NR33 0RR</t>
  </si>
  <si>
    <t>01502 501419</t>
  </si>
  <si>
    <t>Navy / Ocean Blue</t>
  </si>
  <si>
    <t>Navy / Blue</t>
  </si>
  <si>
    <t>First</t>
  </si>
  <si>
    <t>Last</t>
  </si>
  <si>
    <t>19+</t>
  </si>
  <si>
    <t>Dragons Trampoline Club</t>
  </si>
  <si>
    <t>Rachel Paul</t>
  </si>
  <si>
    <t>Black/Purple</t>
  </si>
  <si>
    <t>Ipswich Four TC</t>
  </si>
  <si>
    <t>07909 526049</t>
  </si>
  <si>
    <t>07545 576091</t>
  </si>
  <si>
    <t>Brentwood Trampoline Club</t>
  </si>
  <si>
    <t>Blue/White</t>
  </si>
  <si>
    <t>Apex TC</t>
  </si>
  <si>
    <t>Dimensions</t>
  </si>
  <si>
    <t>41 Ashpole Road, Braintree, Essex</t>
  </si>
  <si>
    <t>CM7 5LW</t>
  </si>
  <si>
    <t>Claire Carse</t>
  </si>
  <si>
    <t>01376 324282</t>
  </si>
  <si>
    <t>Black/Raspberry</t>
  </si>
  <si>
    <t>Levitation</t>
  </si>
  <si>
    <t>Loughton Flyers T. C.</t>
  </si>
  <si>
    <t>20 Bridgecote Lane, NOAK BRIDGE, Essex</t>
  </si>
  <si>
    <t>SS15 4BW</t>
  </si>
  <si>
    <t>Emma Payton</t>
  </si>
  <si>
    <t>emmapayton_uk@yahoo.co.uk</t>
  </si>
  <si>
    <t>Black</t>
  </si>
  <si>
    <t>07834 485797</t>
  </si>
  <si>
    <t>Mid Suffolk</t>
  </si>
  <si>
    <t>Rotations</t>
  </si>
  <si>
    <t>27 Seathwaite, Huntingdon, Cambs.</t>
  </si>
  <si>
    <t>PE29 6UY</t>
  </si>
  <si>
    <t>Sonia Verdicchio</t>
  </si>
  <si>
    <t>Red and Black</t>
  </si>
  <si>
    <t>07769 314028</t>
  </si>
  <si>
    <t>Ministry Of Air</t>
  </si>
  <si>
    <t>87 Northend, Hemel Hempstead</t>
  </si>
  <si>
    <t>HP3 8TW</t>
  </si>
  <si>
    <t>Graham Williams</t>
  </si>
  <si>
    <t>07901 555242</t>
  </si>
  <si>
    <t>Hi Tension TC</t>
  </si>
  <si>
    <t>Cumberland House, Colchester Road, Ardleigh.</t>
  </si>
  <si>
    <t>CO7 7NS</t>
  </si>
  <si>
    <t>Clive Salmon</t>
  </si>
  <si>
    <t>07720 425159</t>
  </si>
  <si>
    <t>Black &amp; Red</t>
  </si>
  <si>
    <t>Westcliff Trampoline Club</t>
  </si>
  <si>
    <t xml:space="preserve">49 Westbury Road, Southend on Sea, Essex </t>
  </si>
  <si>
    <t>SS2 4DW</t>
  </si>
  <si>
    <t>Christine Smyth</t>
  </si>
  <si>
    <t>01702 464861</t>
  </si>
  <si>
    <t>Richard's Trampoline Club</t>
  </si>
  <si>
    <t>40 Fisher Close, Barton-le-clay, Beds</t>
  </si>
  <si>
    <t>MK45 4NF</t>
  </si>
  <si>
    <t>Kyrstin Fairweather</t>
  </si>
  <si>
    <t>01582 557754</t>
  </si>
  <si>
    <t>kyrstin@ntlworld.com</t>
  </si>
  <si>
    <t>Black / Blue</t>
  </si>
  <si>
    <t>Flight TC</t>
  </si>
  <si>
    <t>CM18 7SX</t>
  </si>
  <si>
    <t>Sue Jay</t>
  </si>
  <si>
    <t>suej_flight@msn.com</t>
  </si>
  <si>
    <t xml:space="preserve">49 Lodge Hall,Harlow
Essex
</t>
  </si>
  <si>
    <t>07957 693441</t>
  </si>
  <si>
    <t>Red/Black</t>
  </si>
  <si>
    <t>Navy</t>
  </si>
  <si>
    <t>Navy / Red</t>
  </si>
  <si>
    <t>Email the form to all the clubs</t>
  </si>
  <si>
    <t>Unqualified Judge (Judged Before)</t>
  </si>
  <si>
    <t>Club Judge (1st comp)</t>
  </si>
  <si>
    <t>Competition Marshall (1st comp)</t>
  </si>
  <si>
    <t>Competition Marshall (&lt;5 comps)</t>
  </si>
  <si>
    <t>Competition Marshall (&gt;5 comps)</t>
  </si>
  <si>
    <t>Unqualified Judge (1st comp)</t>
  </si>
  <si>
    <t>Club Judge (&lt;5 comps)</t>
  </si>
  <si>
    <t>Club Judge (&gt;5 comps)</t>
  </si>
  <si>
    <t>Club Judge - can tariff</t>
  </si>
  <si>
    <t>County Judge - Execution</t>
  </si>
  <si>
    <t>County Judge - Tariff</t>
  </si>
  <si>
    <t>County Judge - Chair</t>
  </si>
  <si>
    <t>Regional Judge</t>
  </si>
  <si>
    <t>Zonal Judge</t>
  </si>
  <si>
    <t>National Judge</t>
  </si>
  <si>
    <t>International Judge</t>
  </si>
  <si>
    <t>?</t>
  </si>
  <si>
    <t>Wymondham Kangaroos</t>
  </si>
  <si>
    <t>Caroline</t>
  </si>
  <si>
    <t xml:space="preserve">Norwich Road, Wymondham, Norfolk
</t>
  </si>
  <si>
    <t>NR18 0NT</t>
  </si>
  <si>
    <t xml:space="preserve">01853 606092
</t>
  </si>
  <si>
    <t>kangaroos4fun@aol.com</t>
  </si>
  <si>
    <t>Manual Recorder</t>
  </si>
  <si>
    <t>Computer Recorder</t>
  </si>
  <si>
    <t>Competition Organiser</t>
  </si>
  <si>
    <t>Navy, Blue &amp; White</t>
  </si>
  <si>
    <t>Black / Gold</t>
  </si>
  <si>
    <t xml:space="preserve">The team manager is responsible for the behaviour of his/her club members.
No responsibility will be accepted for loss or damage to property or persons.
British Gymnastics Photographers may be present at British Gymnastics events and British Gymnastics may publish images. By entering for the event, there is acceptance that the child / participant may be photographed.  The Club / Coach are advised that they should inform the entrant, parent or guardian.
When submitting entries for a British Gymnastics event the onus is on the club and coaches to ensure that the coaches attending to the participants are qualified to the level of the participants’ performance.
I can confirm that the above criteria have been adhered to - emailing this completed form indicates acceptance.
Full payment must be submitted for this entry to be accepted.
</t>
  </si>
  <si>
    <t>Enter the names of the competitors, DoB ( as dd/mm/yyyy), gender (M or F) and grade (D,E,F,G, H etc.).</t>
  </si>
  <si>
    <t>If you do change any club details please indicate this when emailing in the form so that the master records can be updated</t>
  </si>
  <si>
    <t>Email the completed form back to the organiser - indicated in the readme tab</t>
  </si>
  <si>
    <t>Make payment as indicated in the readme tab</t>
  </si>
  <si>
    <t>Update the readme for competition specific info, dates etc.</t>
  </si>
  <si>
    <t>iii) have included full payment in respect of the entries overleaf including a judging fine if applicable.</t>
  </si>
  <si>
    <t>iv) have provided the required number of suitably qualified and experienced officials (see below).</t>
  </si>
  <si>
    <t>Eastern Region Trampoline Competition Rules</t>
  </si>
  <si>
    <t>** Please overwrite the details in row 1 - it is just an example **</t>
  </si>
  <si>
    <t>Cost Calculator : Total Number of Entrants :</t>
  </si>
  <si>
    <t>rev 0.9  2011.03.21</t>
  </si>
  <si>
    <t>Recorder (Either)</t>
  </si>
  <si>
    <t>17+</t>
  </si>
  <si>
    <t>can_committee@cangaroos.org;coaches@cangaroos.org</t>
  </si>
  <si>
    <t>Fill in any judges / officials names.  Put down "Clubname Recorder" or "Clubname Judge" or whatever if you don't have a specific name yet.  If there is a comment required (e.g. "Would prefer not to tariff" then put this after their name in brackets</t>
  </si>
  <si>
    <t>Colchester School of Gymnastics</t>
  </si>
  <si>
    <t>Colchester School of Gymnastics, Brinkley Grove Road, Myland, Colchester, Essex</t>
  </si>
  <si>
    <t>CO4 5DS</t>
  </si>
  <si>
    <t>Louise Pennell</t>
  </si>
  <si>
    <t>01206 844188</t>
  </si>
  <si>
    <t>Black/ silver</t>
  </si>
  <si>
    <t>County</t>
  </si>
  <si>
    <t>Essex</t>
  </si>
  <si>
    <t>Beds</t>
  </si>
  <si>
    <t>Cambs</t>
  </si>
  <si>
    <t>Norfolk</t>
  </si>
  <si>
    <t>Suffolk</t>
  </si>
  <si>
    <t>Herts</t>
  </si>
  <si>
    <t>Neil Pike</t>
  </si>
  <si>
    <t>07710 168869</t>
  </si>
  <si>
    <t>** Not a judge - other official</t>
  </si>
  <si>
    <t>Official entry :</t>
  </si>
  <si>
    <t>Judges Must :</t>
  </si>
  <si>
    <t xml:space="preserve">iii) be registered with the Eastern Region </t>
  </si>
  <si>
    <t>CM17 9PN</t>
  </si>
  <si>
    <t>86 Mallards Rise
Church Langley
Harlow
Essex</t>
  </si>
  <si>
    <t>Fiona Tredgett</t>
  </si>
  <si>
    <t xml:space="preserve">01279 863810
07791 351160
</t>
  </si>
  <si>
    <t>Eagle Way, Warley, Brentwood.  Essex</t>
  </si>
  <si>
    <t>CM13 3BP</t>
  </si>
  <si>
    <t>mandabit20@hotmail.co.uk;amandarobson@pegasustrampolineclub.co.uk;Claire.Watt@eastamb.nhs.uk</t>
  </si>
  <si>
    <t>Cambourne Comets</t>
  </si>
  <si>
    <t>Laura Able</t>
  </si>
  <si>
    <t>cambournecomets@gmail.com;hwinter71@btinternet.com; Laura.Able@domino-uk.com</t>
  </si>
  <si>
    <t>07939 669831</t>
  </si>
  <si>
    <t>Black/Silver/Gold</t>
  </si>
  <si>
    <t>Wacton Hall Barn, Sallow Lane, Wacton, Norwich, Norfolk</t>
  </si>
  <si>
    <t>NR15 2UL</t>
  </si>
  <si>
    <t>iv) be eligible to compete at this grade.</t>
  </si>
  <si>
    <t>Fenland Flyers</t>
  </si>
  <si>
    <t>Adele Broda</t>
  </si>
  <si>
    <t xml:space="preserve">11 Scholars Way Low Side, Upwell, Wisbech Cambs </t>
  </si>
  <si>
    <t>PE14 9BX</t>
  </si>
  <si>
    <t>07850 831825</t>
  </si>
  <si>
    <t>Blue &amp; Red</t>
  </si>
  <si>
    <t>IP2 0NU</t>
  </si>
  <si>
    <t>19 Lupin Rd, Ipswich.  Suffolk</t>
  </si>
  <si>
    <t>Run DMT</t>
  </si>
  <si>
    <t>Sarah Jones</t>
  </si>
  <si>
    <t>clive.salmon@btinternet.com;hitensiontc@btinternet.com;clive.salmon@bt.com;riaholmes321@gmail.com;crystelle@crystellemillssmith.co.uk</t>
  </si>
  <si>
    <t>36 Thornhill Place, Longstanton</t>
  </si>
  <si>
    <t xml:space="preserve">CB24 3EE </t>
  </si>
  <si>
    <t>Black, Silver &amp; Gold</t>
  </si>
  <si>
    <t>ministryofair@gmail.com;minofair@gmail.com;Terry@Ministryofair.com</t>
  </si>
  <si>
    <t xml:space="preserve">kazzacaz@hotmail.com;philipa.das@sky.com
</t>
  </si>
  <si>
    <t>15 Champlain Avenue, Canvey Island, Essex</t>
  </si>
  <si>
    <t>SS8 9QL</t>
  </si>
  <si>
    <t>07762 159171</t>
  </si>
  <si>
    <t>suetrampoline@aol.com;</t>
  </si>
  <si>
    <t>16 The Maltings, Station Rd, Newport, Essex</t>
  </si>
  <si>
    <t>CB11 3RN</t>
  </si>
  <si>
    <t>Recoil Trampoline Club</t>
  </si>
  <si>
    <t>Team Twisters</t>
  </si>
  <si>
    <t>Sue Skinner</t>
  </si>
  <si>
    <t>11 Ruskin Close, Stowmarket</t>
  </si>
  <si>
    <t>IP14 1TY</t>
  </si>
  <si>
    <t>Philipa Das</t>
  </si>
  <si>
    <t>07921 729125</t>
  </si>
  <si>
    <t>Daniel Manning</t>
  </si>
  <si>
    <t>Red</t>
  </si>
  <si>
    <t xml:space="preserve">1a Culverhouse Rd
Luton
</t>
  </si>
  <si>
    <t>LU3 3BP</t>
  </si>
  <si>
    <t>Craig</t>
  </si>
  <si>
    <t>07799 062285</t>
  </si>
  <si>
    <t>01277 500282</t>
  </si>
  <si>
    <t>fenlandflyers@hotmail.co.uk</t>
  </si>
  <si>
    <t>NDP6</t>
  </si>
  <si>
    <t>NDP5</t>
  </si>
  <si>
    <t>NDP4</t>
  </si>
  <si>
    <t>NDP3</t>
  </si>
  <si>
    <t>NDP2</t>
  </si>
  <si>
    <t>NDP1</t>
  </si>
  <si>
    <t>ALL</t>
  </si>
  <si>
    <t>NDP7</t>
  </si>
  <si>
    <t>Hitchin Salto DMT</t>
  </si>
  <si>
    <t>221 Hitchin Rd, Luton, Beds.</t>
  </si>
  <si>
    <t>LU2 7SL</t>
  </si>
  <si>
    <t>Lorraine George</t>
  </si>
  <si>
    <t>07973 671275</t>
  </si>
  <si>
    <t xml:space="preserve">LorraineG@gmx.co.uk </t>
  </si>
  <si>
    <t>Turquoise/Black</t>
  </si>
  <si>
    <t>Your club</t>
  </si>
  <si>
    <t>Your address</t>
  </si>
  <si>
    <t>Your postcode</t>
  </si>
  <si>
    <t>Your contact</t>
  </si>
  <si>
    <t>Your BG Number</t>
  </si>
  <si>
    <t>Your phone</t>
  </si>
  <si>
    <t>Your emails; separated with semi-colons</t>
  </si>
  <si>
    <t>Your colours</t>
  </si>
  <si>
    <t xml:space="preserve">Ultima </t>
  </si>
  <si>
    <t>Janet Hay</t>
  </si>
  <si>
    <t>Silver/Red/White</t>
  </si>
  <si>
    <t>13+</t>
  </si>
  <si>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</si>
  <si>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Withdrawals.  </t>
    </r>
    <r>
      <rPr>
        <sz val="10"/>
        <rFont val="Arial"/>
        <family val="2"/>
      </rPr>
      <t xml:space="preserve">Please email any withdrawals as soon as known - this reduces effort on the day of the competition. </t>
    </r>
  </si>
  <si>
    <r>
      <rPr>
        <b/>
        <sz val="10"/>
        <rFont val="Arial"/>
        <family val="2"/>
      </rPr>
      <t xml:space="preserve">WARMUPS.  </t>
    </r>
    <r>
      <rPr>
        <sz val="10"/>
        <rFont val="Arial"/>
        <family val="2"/>
      </rPr>
      <t xml:space="preserve">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</si>
  <si>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t>DMT</t>
  </si>
  <si>
    <t>Eastern Region NDP DMT</t>
  </si>
  <si>
    <t>Eastern Region NDP TRA</t>
  </si>
  <si>
    <t xml:space="preserve">IMPORTANT!  You should use Excel to complete the form (any other application may cause issues)
</t>
  </si>
  <si>
    <t>If you get stuck with any aspect of this form, please email competitions@trampoline-east.org</t>
  </si>
  <si>
    <t>The correct payment should already be calculated - note that if using more than one entry worksheet totals are only done per worksheet</t>
  </si>
  <si>
    <t>gary@stormelite.co.uk</t>
  </si>
  <si>
    <t>Salto Gymnastics Club</t>
  </si>
  <si>
    <t>98 Camford Way
Luton
Bedfordshire</t>
  </si>
  <si>
    <t>LU3 3AN</t>
  </si>
  <si>
    <t>Claire/Amanda</t>
  </si>
  <si>
    <t>01582 495953</t>
  </si>
  <si>
    <t>Purple/Black</t>
  </si>
  <si>
    <t>info@colchestergymnastics.com;louise@colchestergymnastics.com</t>
  </si>
  <si>
    <t xml:space="preserve">rotations@btinternet.com;p.verdicchio@btinternet.com
</t>
  </si>
  <si>
    <r>
      <t xml:space="preserve">Email all entry forms when completed to: </t>
    </r>
    <r>
      <rPr>
        <b/>
        <i/>
        <sz val="10"/>
        <color rgb="FFFF0000"/>
        <rFont val="Arial"/>
        <family val="2"/>
      </rPr>
      <t>competitions@trampoline-east.org</t>
    </r>
    <r>
      <rPr>
        <b/>
        <i/>
        <sz val="10"/>
        <rFont val="Arial"/>
        <family val="2"/>
      </rPr>
      <t xml:space="preserve"> 
Entries sent to any other email address may not be processed
** There is NO need to print and snail mail</t>
    </r>
  </si>
  <si>
    <t>Competitors should be at the venue 30 minutes before the scheduled start of their warm-up in case groups are running ahead.  The competition organisers reserve the right to start groups up to 30 minutes early.</t>
  </si>
  <si>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</si>
  <si>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t xml:space="preserve">University of Cambridge Sports Centre
off Charles Babbage Road
Cambridge
CB3 0FS
</t>
  </si>
  <si>
    <t>2016-17 Eastern Region NDP (inc TPD)</t>
  </si>
  <si>
    <r>
      <rPr>
        <b/>
        <sz val="10"/>
        <rFont val="Arial"/>
        <family val="2"/>
      </rPr>
      <t>ROUTINES</t>
    </r>
    <r>
      <rPr>
        <sz val="10"/>
        <rFont val="Arial"/>
        <family val="2"/>
      </rPr>
      <t xml:space="preserve">: As defined by the Competitions Working Party, detailed in the Competition Handbook  
</t>
    </r>
    <r>
      <rPr>
        <b/>
        <sz val="10"/>
        <rFont val="Arial"/>
        <family val="2"/>
      </rPr>
      <t xml:space="preserve">R&amp;C : </t>
    </r>
    <r>
      <rPr>
        <sz val="10"/>
        <rFont val="Arial"/>
        <family val="2"/>
      </rPr>
      <t xml:space="preserve">Any queries regarding this to Andrew Jones (andrewrjonesuk@gmail.com)
</t>
    </r>
    <r>
      <rPr>
        <b/>
        <sz val="10"/>
        <rFont val="Arial"/>
        <family val="2"/>
      </rPr>
      <t/>
    </r>
  </si>
  <si>
    <t>Bounce order is randomised automatically on the closing date.  
Note that entries are truly randomised so there is no guarantee that all members of a team will be in the same flight</t>
  </si>
  <si>
    <r>
      <rPr>
        <b/>
        <sz val="10"/>
        <rFont val="Arial"/>
        <family val="2"/>
      </rPr>
      <t>QUALIFICATION</t>
    </r>
    <r>
      <rPr>
        <sz val="10"/>
        <rFont val="Arial"/>
        <family val="2"/>
      </rPr>
      <t>: There is no qualification for NDP between grades at regional competition level.  
See Competition Handbook for details of qualification to National competitions (including NDP regional finals)</t>
    </r>
  </si>
  <si>
    <t>HBS Trampoline Club</t>
  </si>
  <si>
    <t>Jenny Newman</t>
  </si>
  <si>
    <t>hbssports@hitchinboys.co.uk</t>
  </si>
  <si>
    <t>Marriotts Gymnastics Club</t>
  </si>
  <si>
    <t>phil.dodson@googlemail.com</t>
  </si>
  <si>
    <t xml:space="preserve">1a London Rd Wickford Essex </t>
  </si>
  <si>
    <t>SS12 0AW</t>
  </si>
  <si>
    <t>01268 906269</t>
  </si>
  <si>
    <t>info@ultima-tc.club;janhay31@gmail.com</t>
  </si>
  <si>
    <t>CM14 5GL</t>
  </si>
  <si>
    <t xml:space="preserve">07919 303256
07771 520817 </t>
  </si>
  <si>
    <t>Phil Dodson</t>
  </si>
  <si>
    <t>7 Green Lane, Kensworth, Beds</t>
  </si>
  <si>
    <t>LU6 3RP</t>
  </si>
  <si>
    <t>07921 455934</t>
  </si>
  <si>
    <t>Black &amp; Orange</t>
  </si>
  <si>
    <t>rachel.wacton@gmail.com;Karlygood@hotmail.co.uk;jane-hawgood@hotmail.co.uk</t>
  </si>
  <si>
    <t>Comp Secretary</t>
  </si>
  <si>
    <t>Red, White and Blue</t>
  </si>
  <si>
    <t xml:space="preserve">mail@springiton.co.uk;embrennan@live.co.uk </t>
  </si>
  <si>
    <t>Zoe Bourne</t>
  </si>
  <si>
    <t>f.tredgett@outlook.com</t>
  </si>
  <si>
    <t>claire41@talktalk.net;cscillitoe@talktalk.net;dimensionstrampolineclub@hotmail.co.uk;natalie@chunkychips.com</t>
  </si>
  <si>
    <r>
      <rPr>
        <b/>
        <sz val="10"/>
        <rFont val="Arial"/>
        <family val="2"/>
      </rPr>
      <t>PAYMENT</t>
    </r>
    <r>
      <rPr>
        <sz val="10"/>
        <rFont val="Arial"/>
        <family val="2"/>
      </rPr>
      <t xml:space="preserve">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30 Pleasant Valley
Saffron Walden
Essex
CB11 4AP
</t>
    </r>
  </si>
  <si>
    <t xml:space="preserve">Gymnast Attire - BG Code of Points (2013-17) applies to grades NDP 1 and above.  Plain white socks or trampoline shoes in all cases.
For all NDP Grades shorts for females are not allowed
6.1 Male gymnasts
* Sleeveless leotard or short sleeved singlet
* Gym trousers in a single colour, except black or any other deep dark colour. Gym shorts may be worn for trampolining.
“ Trampoline shoes and/or foot covering of the same colour as the gym trousers or white
6.2 Female gymnasts 
“ Leotard or unitard with or without sleeves (must be skin tight) 
“ Long tights may be worn (must be skin tight) and be flesh coloured or the same colour as leotard
“ Trampoline shoes and/or white foot covering
“ For reasons of safety, covering the face or the head is not allowed
6.3 The wearing of jewellery such as necklaces, bracelets, watches and removable body piercings is not permitted during the competition. 
* Rings without gemstones may be worn if they are taped, body piercings that cannot be removed must be taped.
* Bandages or support pieces (including tape) must not be in bright colours, they must be of beige, skin colour or white if it is around the ankles to match the foot covering
</t>
  </si>
  <si>
    <t>Gymnasts</t>
  </si>
  <si>
    <t>Judges</t>
  </si>
  <si>
    <t>Other Officials</t>
  </si>
  <si>
    <t>When you are filling in the entry form worksheet you must adhere to the below table for the number of judges and other officials.</t>
  </si>
  <si>
    <r>
      <rPr>
        <sz val="10"/>
        <rFont val="Arial"/>
        <family val="2"/>
      </rPr>
      <t>Please include their judge level, preferred job and availability. If an official wishes to do only a ½ day, please supply a named replacement official for the other ½ day.
In order to pass comments to the officials selector please use the below mechanism by adding something after their name
Add (C) after the end of their name if they are a coach
Add (D) after the end of their name if they want to officiate
Add (E) after the end of their name if they are also a bouncer that is Entered
Add (F) after the end of their name if there is a family member they want to be on the same panel as
Add (any other comment) after the end of their name if there is something else you want passed onto the person selecting the officials
Please note: If you do not fill in the “official’s” space the competition organiser has the right to refuse entries listed below that space. If any of the officials (or reserve officials) nominated do not turn up for the competition, the club must provide suitably qualified substitutes, failure to do so will result in the club being fined £20 for each missing official before their performers will be allowed to take part.
Repeat offenders with lack of officials may have their entries refused</t>
    </r>
    <r>
      <rPr>
        <sz val="12"/>
        <rFont val="Arial"/>
        <family val="2"/>
      </rPr>
      <t xml:space="preserve">
</t>
    </r>
  </si>
  <si>
    <t>committee@brentwood-trampoline.org;coaches@brentwood-trampoline.org;</t>
  </si>
  <si>
    <t>CM15 8EE</t>
  </si>
  <si>
    <t>c/o Brentwood School Sports centre, Middleton Hall lane, Brentwood</t>
  </si>
  <si>
    <t>21 Albert Court, The Galleries, Brentwood, Essex</t>
  </si>
  <si>
    <t>Entries must only be submitted on this form - other forms of entry are not accepted.  Please only use Excel to do this, don’t use other applications.  
If you have any technical issues with this please contact competitions@trampoline-east.org</t>
  </si>
  <si>
    <t>7-8</t>
  </si>
  <si>
    <t>9-10</t>
  </si>
  <si>
    <t>9-12</t>
  </si>
  <si>
    <t>11-14</t>
  </si>
  <si>
    <t>11-12</t>
  </si>
  <si>
    <t>13-14</t>
  </si>
  <si>
    <t>15-16</t>
  </si>
  <si>
    <t>17-18</t>
  </si>
  <si>
    <t>waveneygym@aol.com;ehutchings7@hotmail.co.uk</t>
  </si>
  <si>
    <t>amanda@saltogym.plus.com;claireadam1986@hotmail.com</t>
  </si>
  <si>
    <t>High Springers</t>
  </si>
  <si>
    <t>Highspringers@outlook.com</t>
  </si>
  <si>
    <t>CLB2</t>
  </si>
  <si>
    <t>R3Cat1</t>
  </si>
  <si>
    <t>R3Cat2</t>
  </si>
  <si>
    <t>R2Cat1</t>
  </si>
  <si>
    <t>R2Cat2</t>
  </si>
  <si>
    <t>R1Cat1</t>
  </si>
  <si>
    <t>R1Cat2</t>
  </si>
  <si>
    <t>Note that the hosting club does not have to supply any unqualified officials, as it is assumed these equivalents will be helping run the competition in other ways.  The hosting club does still need to provide its quota of judges</t>
  </si>
  <si>
    <t>Please read the full competition rules which are in the "Rules of Entry" worksheet.   This covers the rules on BG and ECGA membership
BRITISH GYMNASTICS NUMBERS MUST BE ON THE ENTRY FORM. WE ARE NOT ABLE TO ACCEPT ENTRY WITHOUT BG NUMBERS.  This is compulsory and is a requirement of entry</t>
  </si>
  <si>
    <t>Competition Marshall (5+ comps)</t>
  </si>
  <si>
    <t>Presentation Marshall</t>
  </si>
  <si>
    <t>Club Judge (1-4 comps)</t>
  </si>
  <si>
    <t>Club Judge (5+ comps)</t>
  </si>
  <si>
    <t>County Judge (Execution preferred)</t>
  </si>
  <si>
    <t>County Judge (Tariff preferred)</t>
  </si>
  <si>
    <t>County Judge (Chair preferred)</t>
  </si>
  <si>
    <t>Regional/Zonal Judge</t>
  </si>
  <si>
    <t>Recorder</t>
  </si>
  <si>
    <t>Competition Marshall (2-4 comps)</t>
  </si>
  <si>
    <t>Club Judge (2-4 comps)</t>
  </si>
  <si>
    <t>Unqualified Judge (2-4 comps)</t>
  </si>
  <si>
    <t>Unqualified Judge (5+ comps)</t>
  </si>
  <si>
    <t>* Below here you risk a fine*</t>
  </si>
  <si>
    <r>
      <rPr>
        <b/>
        <sz val="10"/>
        <rFont val="Arial"/>
        <family val="2"/>
      </rPr>
      <t>AGE GROUPS :</t>
    </r>
    <r>
      <rPr>
        <sz val="10"/>
        <rFont val="Arial"/>
        <family val="2"/>
      </rPr>
      <t xml:space="preserve">
</t>
    </r>
    <r>
      <rPr>
        <b/>
        <sz val="10"/>
        <rFont val="Arial"/>
        <family val="2"/>
      </rPr>
      <t xml:space="preserve">NDP Trampoline
</t>
    </r>
    <r>
      <rPr>
        <sz val="10"/>
        <rFont val="Arial"/>
        <family val="2"/>
      </rPr>
      <t>CLB2 = U9, 9-10, 11-12, 13+</t>
    </r>
    <r>
      <rPr>
        <b/>
        <sz val="10"/>
        <rFont val="Arial"/>
        <family val="2"/>
      </rPr>
      <t xml:space="preserve">
</t>
    </r>
    <r>
      <rPr>
        <sz val="10"/>
        <rFont val="Arial"/>
        <family val="2"/>
      </rPr>
      <t xml:space="preserve">NDP 1-4 =  U9, 9-10, 11-12, 13+
NDP 5-6 = U9, 9-10, 11-12, 13-14, 15+
NDP 7 = 9-10, 11-12, 13-14, 15-16, 17+
</t>
    </r>
    <r>
      <rPr>
        <b/>
        <sz val="10"/>
        <rFont val="Arial"/>
        <family val="2"/>
      </rPr>
      <t>TPD
"</t>
    </r>
    <r>
      <rPr>
        <sz val="10"/>
        <rFont val="Arial"/>
        <family val="2"/>
      </rPr>
      <t xml:space="preserve">All ages" per category 
Note that BG Disability forms need to be forwarded to Sarah Jones (bouncyamoeba@gmail.com) if the competitor wishes to qualify for the British Championships.for validation. 
</t>
    </r>
    <r>
      <rPr>
        <b/>
        <sz val="10"/>
        <rFont val="Arial"/>
        <family val="2"/>
      </rPr>
      <t>NDP</t>
    </r>
    <r>
      <rPr>
        <sz val="10"/>
        <rFont val="Arial"/>
        <family val="2"/>
      </rPr>
      <t xml:space="preserve"> </t>
    </r>
    <r>
      <rPr>
        <b/>
        <sz val="10"/>
        <rFont val="Arial"/>
        <family val="2"/>
      </rPr>
      <t>DMT</t>
    </r>
    <r>
      <rPr>
        <sz val="10"/>
        <rFont val="Arial"/>
        <family val="2"/>
      </rPr>
      <t xml:space="preserve">
NDP 1-4 =  9-10, 11-12, 13+
NDP 5 = 9-10, 11-12, 13-14, 15+
NDP 6 = 9-12, 13-14, 15-16, 17+
NDP 7 = 11-14, 15-16, 17+
Note that groups of 1 will be merged with an adjacent group if there is an adjacent group.  Groups of 2 may be merged.  Groups of 3 or more will not.
This does not affect qualification places as original age groups are always used for qualification and will be separately shown on the results.
e.g. U9 and 9-10 Boys NDP 1 would be merged if there was only one competitor in each to create a U11 group for competition purposes.  However for qualification they would be treated separately.  
</t>
    </r>
  </si>
  <si>
    <t>lucky3687@sky.com</t>
  </si>
  <si>
    <t>Black/White</t>
  </si>
  <si>
    <t xml:space="preserve">nicki.weller@tesco.net;trudy.sharman@sky.com;andrewrjonesuk@gmail.com;hayleyconstance@btinternet.com;leestannard1@msn.com
</t>
  </si>
  <si>
    <r>
      <t xml:space="preserve">ii) be affiliated with the Eastern Region (ECGA fee of £2.50 paid for </t>
    </r>
    <r>
      <rPr>
        <b/>
        <sz val="12"/>
        <rFont val="Arial"/>
        <family val="2"/>
      </rPr>
      <t>every</t>
    </r>
    <r>
      <rPr>
        <sz val="12"/>
        <rFont val="Arial"/>
        <family val="2"/>
      </rPr>
      <t xml:space="preserve"> eligible club member - not just those competing).    This payment is due on the 1st October</t>
    </r>
  </si>
  <si>
    <t>ii) Minimum BG Bronze membership is required for all competitors.  NDP Grade 6 and above require Silver membership (equivalent non NDP grades do not require Silver)
Note that anyone proceeding to a BG run competition - e.g. Regional Team Finals or NDP Finals - must at that stage have silver membership, regardless of grade</t>
  </si>
  <si>
    <r>
      <rPr>
        <b/>
        <sz val="10"/>
        <rFont val="Arial"/>
        <family val="2"/>
      </rPr>
      <t xml:space="preserve">2016-17 EASTERN REGION NDP Trampoline and DMT COMPETITION
Sunday January 15th 2017
</t>
    </r>
    <r>
      <rPr>
        <b/>
        <sz val="10"/>
        <color indexed="40"/>
        <rFont val="Arial"/>
        <family val="2"/>
      </rPr>
      <t xml:space="preserve">CLOSING DATE: </t>
    </r>
    <r>
      <rPr>
        <b/>
        <sz val="10"/>
        <color indexed="10"/>
        <rFont val="Arial"/>
        <family val="2"/>
      </rPr>
      <t>Saturday 24th December 2016</t>
    </r>
    <r>
      <rPr>
        <b/>
        <sz val="10"/>
        <rFont val="Arial"/>
        <family val="2"/>
      </rPr>
      <t xml:space="preserve">
ENTRY FEE: £10.00 per individual, no cost for teams.
VENUE: University of Cambridge Sports Centre
off Charles Babbage Road+B2
Cambridge
CB3 0FS
TIME: tbd on programme
GRADES: ((** NO FINALS **))
  NDP 1-7 &amp; CLB2
  TPD R3Cat1, R3Cat2, R2Cat1, R2Cat2, R1Cat1, R1Cat2
  DMT 1-7
COMPETITION WELFARE OFFICERS</t>
    </r>
    <r>
      <rPr>
        <sz val="10"/>
        <rFont val="Arial"/>
        <family val="2"/>
      </rPr>
      <t xml:space="preserve"> : Neil Pike (07710 168869), Karly Good (07711 903611)
</t>
    </r>
    <r>
      <rPr>
        <b/>
        <sz val="10"/>
        <rFont val="Arial"/>
        <family val="2"/>
      </rPr>
      <t xml:space="preserve">Competition Code of Conduct : </t>
    </r>
    <r>
      <rPr>
        <sz val="10"/>
        <rFont val="Arial"/>
        <family val="2"/>
      </rPr>
      <t>http://trampoline-east.org/competitions/code-of-conduct</t>
    </r>
  </si>
  <si>
    <t>Sunday January 15th 2017</t>
  </si>
  <si>
    <t>levitationhatfield@gmail.com;bouncyamoeba@gmail.com</t>
  </si>
  <si>
    <t>2 x Set-Down Volunteers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</si>
</sst>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F800]dddd\,\ mmmm\ dd\,\ yyyy"/>
  </numFmts>
  <fonts count="49" x14ac:knownFonts="1">
    <font>
      <sz val="10"/>
      <name val="Arial"/>
    </font>
    <font>
      <sz val="11"/>
      <color theme="1"/>
      <name val="Calibri"/>
      <family val="2"/>
      <scheme val="minor"/>
    </font>
    <font>
      <sz val="10"/>
      <name val="Arial"/>
      <family val="2"/>
    </font>
    <font>
      <b/>
      <sz val="10"/>
      <name val="Arial"/>
      <family val="2"/>
    </font>
    <font>
      <b/>
      <sz val="12"/>
      <name val="Arial"/>
      <family val="2"/>
    </font>
    <font>
      <b/>
      <sz val="12"/>
      <color indexed="18"/>
      <name val="Arial"/>
      <family val="2"/>
    </font>
    <font>
      <sz val="12"/>
      <name val="Arial"/>
      <family val="2"/>
    </font>
    <font>
      <sz val="8"/>
      <name val="Arial"/>
      <family val="2"/>
    </font>
    <font>
      <b/>
      <sz val="10"/>
      <name val="Tahoma"/>
      <family val="2"/>
    </font>
    <font>
      <sz val="10"/>
      <name val="Tahoma"/>
      <family val="2"/>
    </font>
    <font>
      <b/>
      <sz val="10"/>
      <color indexed="18"/>
      <name val="Arial"/>
      <family val="2"/>
    </font>
    <font>
      <sz val="10"/>
      <name val="Arial"/>
      <family val="2"/>
    </font>
    <font>
      <sz val="10"/>
      <name val="Verdana"/>
      <family val="2"/>
    </font>
    <font>
      <b/>
      <sz val="12"/>
      <color indexed="12"/>
      <name val="Arial"/>
      <family val="2"/>
    </font>
    <font>
      <u/>
      <sz val="10"/>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sz val="10"/>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sz val="8"/>
      <color indexed="18"/>
      <name val="Tahoma"/>
      <family val="2"/>
    </font>
    <font>
      <i/>
      <sz val="8"/>
      <name val="Arial"/>
      <family val="2"/>
    </font>
    <font>
      <b/>
      <sz val="12"/>
      <color indexed="30"/>
      <name val="Arial"/>
      <family val="2"/>
    </font>
    <font>
      <b/>
      <sz val="18"/>
      <color indexed="9"/>
      <name val="Arial"/>
      <family val="2"/>
    </font>
    <font>
      <sz val="10"/>
      <color indexed="9"/>
      <name val="Arial"/>
      <family val="2"/>
    </font>
    <font>
      <b/>
      <sz val="10"/>
      <color indexed="9"/>
      <name val="Arial"/>
      <family val="2"/>
    </font>
    <font>
      <b/>
      <sz val="12"/>
      <color indexed="9"/>
      <name val="Arial"/>
      <family val="2"/>
    </font>
    <font>
      <sz val="10"/>
      <color indexed="10"/>
      <name val="Arial"/>
      <family val="2"/>
    </font>
    <font>
      <b/>
      <sz val="14"/>
      <color indexed="53"/>
      <name val="Arial"/>
      <family val="2"/>
    </font>
    <font>
      <b/>
      <sz val="12"/>
      <color indexed="53"/>
      <name val="Arial"/>
      <family val="2"/>
    </font>
    <font>
      <b/>
      <sz val="11"/>
      <color indexed="53"/>
      <name val="Arial"/>
      <family val="2"/>
    </font>
    <font>
      <sz val="10"/>
      <color indexed="22"/>
      <name val="Arial"/>
      <family val="2"/>
    </font>
    <font>
      <sz val="12"/>
      <color indexed="53"/>
      <name val="Arial"/>
      <family val="2"/>
    </font>
    <font>
      <sz val="10"/>
      <name val="Arial"/>
      <family val="2"/>
    </font>
    <font>
      <u/>
      <sz val="10"/>
      <color indexed="12"/>
      <name val="Arial"/>
      <family val="2"/>
    </font>
    <font>
      <b/>
      <sz val="8"/>
      <color indexed="12"/>
      <name val="Arial"/>
      <family val="2"/>
    </font>
    <font>
      <b/>
      <sz val="16"/>
      <name val="Arial"/>
      <family val="2"/>
    </font>
    <font>
      <b/>
      <sz val="10"/>
      <color indexed="10"/>
      <name val="Arial"/>
      <family val="2"/>
    </font>
    <font>
      <b/>
      <sz val="10"/>
      <color indexed="40"/>
      <name val="Arial"/>
      <family val="2"/>
    </font>
    <font>
      <b/>
      <i/>
      <sz val="10"/>
      <name val="Arial"/>
      <family val="2"/>
    </font>
    <font>
      <sz val="11"/>
      <color theme="1"/>
      <name val="Calibri"/>
      <family val="2"/>
      <scheme val="minor"/>
    </font>
    <font>
      <b/>
      <i/>
      <sz val="10"/>
      <color rgb="FFFF0000"/>
      <name val="Arial"/>
      <family val="2"/>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13"/>
        <bgColor indexed="64"/>
      </patternFill>
    </fill>
    <fill>
      <patternFill patternType="solid">
        <fgColor indexed="51"/>
        <bgColor indexed="64"/>
      </patternFill>
    </fill>
    <fill>
      <patternFill patternType="solid">
        <fgColor indexed="50"/>
        <bgColor indexed="64"/>
      </patternFill>
    </fill>
    <fill>
      <patternFill patternType="solid">
        <fgColor indexed="49"/>
        <bgColor indexed="64"/>
      </patternFill>
    </fill>
    <fill>
      <patternFill patternType="solid">
        <fgColor indexed="42"/>
        <bgColor indexed="27"/>
      </patternFill>
    </fill>
    <fill>
      <patternFill patternType="solid">
        <fgColor indexed="9"/>
        <bgColor indexed="64"/>
      </patternFill>
    </fill>
    <fill>
      <patternFill patternType="solid">
        <fgColor indexed="52"/>
        <bgColor indexed="64"/>
      </patternFill>
    </fill>
  </fills>
  <borders count="1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14"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1" fillId="0" borderId="0"/>
    <xf numFmtId="0" fontId="40" fillId="0" borderId="0"/>
    <xf numFmtId="0" fontId="11" fillId="0" borderId="0"/>
    <xf numFmtId="0" fontId="11" fillId="0" borderId="0"/>
    <xf numFmtId="0" fontId="47" fillId="0" borderId="0"/>
    <xf numFmtId="0" fontId="1" fillId="0" borderId="0"/>
  </cellStyleXfs>
  <cellXfs count="294">
    <xf numFmtId="0" fontId="0" fillId="0" borderId="0" xfId="0"/>
    <xf numFmtId="0" fontId="4" fillId="0" borderId="0" xfId="0" applyFont="1" applyAlignment="1">
      <alignment horizontal="justify"/>
    </xf>
    <xf numFmtId="0" fontId="0" fillId="0" borderId="0" xfId="0" applyAlignment="1">
      <alignment horizontal="left" vertical="top" wrapText="1"/>
    </xf>
    <xf numFmtId="0" fontId="0" fillId="0" borderId="0" xfId="0" applyProtection="1">
      <protection locked="0"/>
    </xf>
    <xf numFmtId="0" fontId="4"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4" fillId="0" borderId="2" xfId="0" applyFont="1" applyBorder="1" applyAlignment="1" applyProtection="1">
      <alignment vertical="top" wrapText="1"/>
      <protection locked="0"/>
    </xf>
    <xf numFmtId="0" fontId="0" fillId="0" borderId="0" xfId="0" applyAlignment="1">
      <alignment horizontal="center"/>
    </xf>
    <xf numFmtId="0" fontId="4"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0" borderId="3" xfId="0" applyBorder="1"/>
    <xf numFmtId="0" fontId="0" fillId="2" borderId="3" xfId="0" applyFill="1" applyBorder="1" applyAlignment="1">
      <alignment wrapText="1"/>
    </xf>
    <xf numFmtId="0" fontId="9" fillId="2" borderId="3" xfId="0" applyFont="1" applyFill="1" applyBorder="1" applyAlignment="1">
      <alignment vertical="top" wrapText="1"/>
    </xf>
    <xf numFmtId="0" fontId="0" fillId="0" borderId="3" xfId="0" applyBorder="1" applyAlignment="1">
      <alignment vertical="top"/>
    </xf>
    <xf numFmtId="0" fontId="0" fillId="0" borderId="3" xfId="0" applyBorder="1" applyAlignment="1">
      <alignment horizontal="left" vertical="top"/>
    </xf>
    <xf numFmtId="0" fontId="0" fillId="0" borderId="3" xfId="0" applyBorder="1" applyAlignment="1">
      <alignment horizontal="left"/>
    </xf>
    <xf numFmtId="0" fontId="0" fillId="0" borderId="0" xfId="0" applyFill="1"/>
    <xf numFmtId="0" fontId="19" fillId="0" borderId="3" xfId="0" applyFont="1" applyBorder="1"/>
    <xf numFmtId="164" fontId="4" fillId="3" borderId="3" xfId="0" applyNumberFormat="1" applyFont="1" applyFill="1" applyBorder="1" applyAlignment="1">
      <alignment horizontal="center"/>
    </xf>
    <xf numFmtId="0" fontId="4" fillId="0" borderId="4" xfId="0" applyFont="1" applyBorder="1" applyAlignment="1" applyProtection="1">
      <alignment horizontal="center" vertical="top" wrapText="1"/>
    </xf>
    <xf numFmtId="0" fontId="15" fillId="0" borderId="0" xfId="0" applyFont="1" applyFill="1" applyAlignment="1" applyProtection="1">
      <alignment horizontal="center"/>
    </xf>
    <xf numFmtId="0" fontId="16"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xf>
    <xf numFmtId="0" fontId="4"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center" vertical="top" wrapText="1"/>
    </xf>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0" fontId="4"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2"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3" fillId="0" borderId="0" xfId="0" applyNumberFormat="1" applyFont="1" applyAlignment="1" applyProtection="1">
      <alignment horizontal="center"/>
      <protection hidden="1"/>
    </xf>
    <xf numFmtId="1" fontId="11" fillId="0" borderId="0" xfId="0" applyNumberFormat="1" applyFont="1" applyAlignment="1" applyProtection="1">
      <alignment horizontal="center"/>
      <protection hidden="1"/>
    </xf>
    <xf numFmtId="0" fontId="4" fillId="0" borderId="2"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0" fillId="0" borderId="0" xfId="0" applyAlignment="1" applyProtection="1">
      <alignment horizontal="center"/>
    </xf>
    <xf numFmtId="0" fontId="3" fillId="3" borderId="0" xfId="0" applyFont="1" applyFill="1" applyAlignment="1" applyProtection="1">
      <alignment horizontal="center"/>
    </xf>
    <xf numFmtId="0" fontId="3" fillId="4" borderId="0" xfId="0" applyFont="1" applyFill="1" applyAlignment="1" applyProtection="1">
      <alignment horizontal="left"/>
    </xf>
    <xf numFmtId="0" fontId="3" fillId="5" borderId="0" xfId="0" applyFont="1" applyFill="1" applyAlignment="1" applyProtection="1">
      <alignment horizontal="center"/>
    </xf>
    <xf numFmtId="0" fontId="3" fillId="6" borderId="0" xfId="0" applyFont="1" applyFill="1" applyAlignment="1" applyProtection="1">
      <alignment horizontal="center"/>
    </xf>
    <xf numFmtId="0" fontId="0" fillId="3"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3" fillId="7" borderId="0" xfId="0" applyFont="1" applyFill="1" applyAlignment="1" applyProtection="1">
      <alignment horizontal="center"/>
    </xf>
    <xf numFmtId="0" fontId="3" fillId="8" borderId="0" xfId="0" applyFont="1" applyFill="1" applyAlignment="1" applyProtection="1">
      <alignment horizontal="center"/>
    </xf>
    <xf numFmtId="0" fontId="0" fillId="7" borderId="0" xfId="0" applyFill="1" applyAlignment="1" applyProtection="1">
      <alignment horizontal="center"/>
    </xf>
    <xf numFmtId="0" fontId="8" fillId="0" borderId="0" xfId="0" applyFont="1" applyFill="1" applyBorder="1" applyAlignment="1" applyProtection="1">
      <alignment horizontal="center" wrapText="1"/>
    </xf>
    <xf numFmtId="0" fontId="3" fillId="0" borderId="0" xfId="0" applyFont="1" applyAlignment="1">
      <alignment horizontal="left" vertical="top" wrapText="1"/>
    </xf>
    <xf numFmtId="0" fontId="3" fillId="0" borderId="0" xfId="0" applyFont="1"/>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wrapText="1"/>
    </xf>
    <xf numFmtId="0" fontId="6" fillId="0" borderId="0" xfId="0" applyFont="1" applyAlignment="1">
      <alignment horizontal="justify" wrapText="1"/>
    </xf>
    <xf numFmtId="0" fontId="4" fillId="0" borderId="0" xfId="0" applyFont="1" applyBorder="1" applyAlignment="1">
      <alignment horizontal="left" vertical="top" wrapText="1"/>
    </xf>
    <xf numFmtId="0" fontId="13" fillId="0" borderId="0" xfId="0" applyFont="1" applyBorder="1" applyAlignment="1">
      <alignment vertical="top" wrapText="1"/>
    </xf>
    <xf numFmtId="0" fontId="21" fillId="0" borderId="0" xfId="0" applyFont="1" applyBorder="1" applyAlignment="1">
      <alignment vertical="top" wrapText="1"/>
    </xf>
    <xf numFmtId="0" fontId="13" fillId="0" borderId="0" xfId="0" applyFont="1" applyBorder="1" applyAlignment="1">
      <alignment horizontal="left" vertical="top" wrapText="1"/>
    </xf>
    <xf numFmtId="0" fontId="4" fillId="0" borderId="0" xfId="0" applyFont="1" applyFill="1" applyAlignment="1">
      <alignment horizontal="right"/>
    </xf>
    <xf numFmtId="0" fontId="4" fillId="0" borderId="0" xfId="0" applyFont="1" applyFill="1" applyBorder="1" applyAlignment="1" applyProtection="1">
      <alignment horizontal="center"/>
    </xf>
    <xf numFmtId="0" fontId="4" fillId="0" borderId="0" xfId="0" applyFont="1" applyFill="1" applyAlignment="1">
      <alignment horizontal="justify"/>
    </xf>
    <xf numFmtId="164" fontId="4" fillId="0" borderId="0" xfId="0" applyNumberFormat="1" applyFont="1" applyFill="1" applyBorder="1" applyAlignment="1">
      <alignment horizontal="center"/>
    </xf>
    <xf numFmtId="0" fontId="0" fillId="0" borderId="0" xfId="0" applyFill="1" applyAlignment="1">
      <alignment horizontal="left" vertical="top" wrapText="1"/>
    </xf>
    <xf numFmtId="0" fontId="0" fillId="0" borderId="0" xfId="0" applyAlignment="1"/>
    <xf numFmtId="0" fontId="20" fillId="0" borderId="0" xfId="0" applyFont="1" applyAlignment="1">
      <alignment horizontal="left" indent="1"/>
    </xf>
    <xf numFmtId="0" fontId="23" fillId="0" borderId="0" xfId="0" applyFont="1" applyAlignment="1">
      <alignment horizontal="left" indent="1"/>
    </xf>
    <xf numFmtId="0" fontId="22" fillId="0" borderId="0" xfId="0" applyFont="1" applyAlignment="1">
      <alignment horizontal="center"/>
    </xf>
    <xf numFmtId="0" fontId="26" fillId="0" borderId="0" xfId="0" applyFont="1"/>
    <xf numFmtId="0" fontId="20" fillId="0" borderId="0" xfId="0" applyFont="1" applyAlignment="1">
      <alignment horizontal="left" wrapText="1" indent="1"/>
    </xf>
    <xf numFmtId="1" fontId="4" fillId="0" borderId="0" xfId="0" applyNumberFormat="1" applyFont="1" applyBorder="1" applyAlignment="1" applyProtection="1">
      <alignment horizontal="right" vertical="top" wrapText="1"/>
      <protection locked="0"/>
    </xf>
    <xf numFmtId="0" fontId="29" fillId="0" borderId="9" xfId="0" applyFont="1" applyBorder="1" applyAlignment="1" applyProtection="1">
      <alignment vertical="top" wrapText="1"/>
      <protection locked="0"/>
    </xf>
    <xf numFmtId="0" fontId="29" fillId="0" borderId="10" xfId="0" applyFont="1" applyBorder="1" applyAlignment="1" applyProtection="1">
      <alignment vertical="top" wrapText="1"/>
      <protection locked="0"/>
    </xf>
    <xf numFmtId="14" fontId="29" fillId="0" borderId="10" xfId="0" applyNumberFormat="1" applyFont="1" applyBorder="1" applyAlignment="1" applyProtection="1">
      <alignment horizontal="center" vertical="top" wrapText="1"/>
      <protection locked="0"/>
    </xf>
    <xf numFmtId="0" fontId="29" fillId="0" borderId="10" xfId="0" applyFont="1" applyBorder="1" applyAlignment="1" applyProtection="1">
      <alignment horizontal="center" vertical="top" wrapText="1"/>
      <protection locked="0"/>
    </xf>
    <xf numFmtId="1" fontId="29" fillId="0" borderId="5" xfId="0" applyNumberFormat="1" applyFont="1" applyBorder="1" applyAlignment="1" applyProtection="1">
      <alignment horizontal="center" vertical="top"/>
      <protection locked="0"/>
    </xf>
    <xf numFmtId="0" fontId="29" fillId="0" borderId="4" xfId="0" applyFont="1" applyBorder="1" applyAlignment="1" applyProtection="1">
      <alignment horizontal="center" vertical="top"/>
    </xf>
    <xf numFmtId="0" fontId="29" fillId="0" borderId="4" xfId="0" applyFont="1" applyBorder="1" applyAlignment="1" applyProtection="1">
      <alignment horizontal="center" vertical="top"/>
      <protection locked="0"/>
    </xf>
    <xf numFmtId="0" fontId="29" fillId="0" borderId="11" xfId="0" applyFont="1" applyBorder="1" applyAlignment="1" applyProtection="1">
      <alignment vertical="top" wrapText="1"/>
      <protection locked="0"/>
    </xf>
    <xf numFmtId="0" fontId="29" fillId="0" borderId="12" xfId="0" applyFont="1" applyBorder="1" applyAlignment="1" applyProtection="1">
      <alignment vertical="top" wrapText="1"/>
      <protection locked="0"/>
    </xf>
    <xf numFmtId="0" fontId="29" fillId="0" borderId="11" xfId="0" applyFont="1" applyBorder="1" applyAlignment="1" applyProtection="1">
      <alignment horizontal="center" vertical="top"/>
      <protection locked="0"/>
    </xf>
    <xf numFmtId="0" fontId="29" fillId="0" borderId="11" xfId="0" applyFont="1" applyBorder="1" applyAlignment="1" applyProtection="1">
      <alignment horizontal="center" vertical="top" wrapText="1"/>
      <protection locked="0"/>
    </xf>
    <xf numFmtId="0" fontId="29" fillId="0" borderId="13" xfId="0" applyFont="1" applyBorder="1" applyAlignment="1" applyProtection="1">
      <alignment vertical="top" wrapText="1"/>
      <protection locked="0"/>
    </xf>
    <xf numFmtId="0" fontId="29" fillId="0" borderId="2" xfId="0" applyFont="1" applyBorder="1" applyAlignment="1" applyProtection="1">
      <alignment vertical="top" wrapText="1"/>
      <protection locked="0"/>
    </xf>
    <xf numFmtId="0" fontId="20" fillId="0" borderId="0" xfId="0" applyFont="1" applyAlignment="1">
      <alignment horizontal="left" vertical="top" wrapText="1" indent="1"/>
    </xf>
    <xf numFmtId="49" fontId="0" fillId="2" borderId="3" xfId="0" applyNumberFormat="1" applyFill="1" applyBorder="1" applyAlignment="1">
      <alignment horizontal="left" vertical="top"/>
    </xf>
    <xf numFmtId="0" fontId="0" fillId="9" borderId="0" xfId="0" applyFill="1" applyAlignment="1" applyProtection="1">
      <alignment horizontal="center"/>
    </xf>
    <xf numFmtId="0" fontId="0" fillId="9" borderId="0" xfId="0" applyFill="1" applyBorder="1" applyAlignment="1" applyProtection="1">
      <alignment horizontal="center" vertical="top"/>
    </xf>
    <xf numFmtId="1" fontId="3" fillId="0" borderId="0" xfId="0" applyNumberFormat="1" applyFont="1" applyFill="1" applyAlignment="1" applyProtection="1">
      <alignment horizontal="center"/>
      <protection hidden="1"/>
    </xf>
    <xf numFmtId="0" fontId="3" fillId="0" borderId="0" xfId="0" applyFont="1" applyFill="1" applyAlignment="1" applyProtection="1">
      <alignment horizontal="center"/>
      <protection hidden="1"/>
    </xf>
    <xf numFmtId="0" fontId="3"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center"/>
      <protection hidden="1"/>
    </xf>
    <xf numFmtId="0" fontId="0" fillId="0" borderId="0" xfId="0" applyFill="1" applyAlignment="1" applyProtection="1">
      <alignment horizontal="right"/>
      <protection hidden="1"/>
    </xf>
    <xf numFmtId="1" fontId="2" fillId="0" borderId="0" xfId="0" applyNumberFormat="1" applyFont="1" applyFill="1" applyAlignment="1" applyProtection="1">
      <alignment horizontal="center"/>
      <protection hidden="1"/>
    </xf>
    <xf numFmtId="0" fontId="2" fillId="0" borderId="0" xfId="0" applyFont="1" applyFill="1" applyAlignment="1" applyProtection="1">
      <alignment horizontal="center"/>
      <protection hidden="1"/>
    </xf>
    <xf numFmtId="0" fontId="2" fillId="0" borderId="0" xfId="0" applyFont="1" applyFill="1" applyAlignment="1" applyProtection="1">
      <alignment horizontal="right"/>
      <protection hidden="1"/>
    </xf>
    <xf numFmtId="1" fontId="11" fillId="0" borderId="0" xfId="0" applyNumberFormat="1" applyFont="1" applyFill="1" applyAlignment="1" applyProtection="1">
      <alignment horizontal="center"/>
      <protection hidden="1"/>
    </xf>
    <xf numFmtId="0" fontId="0" fillId="0" borderId="0" xfId="0" applyAlignment="1">
      <alignment vertical="top"/>
    </xf>
    <xf numFmtId="0" fontId="20" fillId="0" borderId="0" xfId="0" applyFont="1" applyAlignment="1"/>
    <xf numFmtId="0" fontId="0" fillId="0" borderId="0" xfId="0" applyAlignment="1">
      <alignment horizontal="left" wrapText="1" indent="1"/>
    </xf>
    <xf numFmtId="0" fontId="31"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0" fillId="0" borderId="0" xfId="0" applyAlignment="1">
      <alignment horizontal="center" wrapText="1"/>
    </xf>
    <xf numFmtId="0" fontId="0" fillId="10" borderId="0" xfId="0" applyFill="1" applyAlignment="1" applyProtection="1">
      <alignment horizontal="center"/>
    </xf>
    <xf numFmtId="0" fontId="0" fillId="10" borderId="0" xfId="0" applyFill="1" applyBorder="1" applyAlignment="1" applyProtection="1">
      <alignment horizontal="center" vertical="top"/>
    </xf>
    <xf numFmtId="0" fontId="0" fillId="10" borderId="0" xfId="0" applyFill="1" applyAlignment="1">
      <alignment horizontal="center"/>
    </xf>
    <xf numFmtId="0" fontId="0" fillId="9" borderId="0" xfId="0" applyFill="1" applyAlignment="1">
      <alignment horizontal="center"/>
    </xf>
    <xf numFmtId="0" fontId="3" fillId="11" borderId="0" xfId="0" applyFont="1" applyFill="1" applyAlignment="1">
      <alignment horizontal="center"/>
    </xf>
    <xf numFmtId="0" fontId="4" fillId="0" borderId="8"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5" borderId="9" xfId="0" applyFont="1" applyFill="1" applyBorder="1" applyAlignment="1" applyProtection="1">
      <alignment horizontal="right" vertical="top" wrapText="1"/>
    </xf>
    <xf numFmtId="0" fontId="34" fillId="0" borderId="0" xfId="0" applyFont="1"/>
    <xf numFmtId="0" fontId="35" fillId="0" borderId="0" xfId="0" applyFont="1" applyBorder="1" applyAlignment="1" applyProtection="1">
      <alignment vertical="center"/>
    </xf>
    <xf numFmtId="0" fontId="21" fillId="0" borderId="14" xfId="0" applyFont="1" applyBorder="1" applyAlignment="1">
      <alignment vertical="top" wrapText="1"/>
    </xf>
    <xf numFmtId="0" fontId="21" fillId="0" borderId="1" xfId="0" applyFont="1" applyBorder="1" applyAlignment="1">
      <alignment vertical="top" wrapText="1"/>
    </xf>
    <xf numFmtId="1"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33" fillId="12" borderId="5" xfId="0" applyFont="1" applyFill="1" applyBorder="1" applyAlignment="1" applyProtection="1">
      <alignment horizontal="center" vertical="top" wrapText="1"/>
      <protection locked="0"/>
    </xf>
    <xf numFmtId="0" fontId="33" fillId="12" borderId="4" xfId="0" applyFont="1" applyFill="1" applyBorder="1" applyAlignment="1" applyProtection="1">
      <alignment horizontal="center" vertical="top" wrapText="1"/>
      <protection locked="0"/>
    </xf>
    <xf numFmtId="0" fontId="33" fillId="12" borderId="2" xfId="0" applyFont="1" applyFill="1" applyBorder="1" applyAlignment="1" applyProtection="1">
      <alignment vertical="top" wrapText="1"/>
    </xf>
    <xf numFmtId="0" fontId="33" fillId="12" borderId="11" xfId="0" applyFont="1" applyFill="1" applyBorder="1" applyAlignment="1" applyProtection="1">
      <alignment vertical="top" wrapText="1"/>
    </xf>
    <xf numFmtId="0" fontId="33" fillId="12" borderId="9" xfId="0" applyFont="1" applyFill="1" applyBorder="1" applyAlignment="1" applyProtection="1">
      <alignment horizontal="center" vertical="top" wrapText="1"/>
    </xf>
    <xf numFmtId="0" fontId="33" fillId="12" borderId="4" xfId="0" applyFont="1" applyFill="1" applyBorder="1" applyAlignment="1" applyProtection="1">
      <alignment horizontal="center" vertical="top" wrapText="1"/>
    </xf>
    <xf numFmtId="0" fontId="33" fillId="12" borderId="12" xfId="0" applyFont="1" applyFill="1" applyBorder="1" applyAlignment="1" applyProtection="1">
      <alignment horizontal="center" vertical="top" wrapText="1"/>
    </xf>
    <xf numFmtId="0" fontId="38" fillId="0" borderId="0" xfId="0" applyFont="1" applyAlignment="1" applyProtection="1">
      <alignment horizontal="center" vertical="center"/>
    </xf>
    <xf numFmtId="0" fontId="11" fillId="0" borderId="0" xfId="0" applyFont="1" applyAlignment="1">
      <alignment horizontal="left" indent="1"/>
    </xf>
    <xf numFmtId="0" fontId="11" fillId="0" borderId="0" xfId="0" applyFont="1" applyAlignment="1">
      <alignment horizontal="left" wrapText="1" indent="1"/>
    </xf>
    <xf numFmtId="0" fontId="32" fillId="0" borderId="0" xfId="0" applyFont="1" applyAlignment="1" applyProtection="1">
      <alignment horizontal="center"/>
      <protection hidden="1"/>
    </xf>
    <xf numFmtId="1" fontId="16" fillId="0" borderId="1" xfId="0" applyNumberFormat="1" applyFont="1" applyBorder="1" applyAlignment="1" applyProtection="1">
      <alignment horizontal="left" vertical="center"/>
    </xf>
    <xf numFmtId="0" fontId="4" fillId="0" borderId="4" xfId="0" applyFont="1" applyBorder="1" applyAlignment="1" applyProtection="1">
      <alignment horizontal="center" vertical="top" wrapText="1"/>
      <protection locked="0"/>
    </xf>
    <xf numFmtId="0" fontId="11" fillId="0" borderId="0" xfId="0" applyFont="1" applyProtection="1">
      <protection locked="0"/>
    </xf>
    <xf numFmtId="0" fontId="0" fillId="0" borderId="3" xfId="0" applyBorder="1" applyAlignment="1">
      <alignment horizontal="left" wrapText="1"/>
    </xf>
    <xf numFmtId="0" fontId="6" fillId="0" borderId="0" xfId="0" applyFont="1" applyBorder="1" applyAlignment="1">
      <alignment horizontal="left" vertical="top" wrapText="1"/>
    </xf>
    <xf numFmtId="1" fontId="4" fillId="3" borderId="15" xfId="0" applyNumberFormat="1" applyFont="1" applyFill="1" applyBorder="1" applyAlignment="1" applyProtection="1">
      <alignment horizontal="center"/>
      <protection locked="0"/>
    </xf>
    <xf numFmtId="0" fontId="3" fillId="0" borderId="0" xfId="0" applyFont="1" applyBorder="1" applyAlignment="1" applyProtection="1">
      <alignment horizontal="left"/>
    </xf>
    <xf numFmtId="0" fontId="46" fillId="0" borderId="0" xfId="0" applyFont="1" applyBorder="1" applyAlignment="1" applyProtection="1">
      <alignment horizontal="left"/>
    </xf>
    <xf numFmtId="0" fontId="11" fillId="0" borderId="0" xfId="0" applyFont="1" applyAlignment="1">
      <alignment wrapText="1"/>
    </xf>
    <xf numFmtId="0" fontId="0" fillId="2" borderId="3" xfId="0" applyFill="1" applyBorder="1" applyAlignment="1" applyProtection="1">
      <alignment horizontal="left" vertical="top"/>
      <protection locked="0"/>
    </xf>
    <xf numFmtId="0" fontId="0" fillId="2" borderId="3" xfId="0" applyFill="1" applyBorder="1" applyAlignment="1">
      <alignment vertical="top"/>
    </xf>
    <xf numFmtId="0" fontId="18" fillId="2" borderId="3" xfId="0" applyFont="1" applyFill="1" applyBorder="1"/>
    <xf numFmtId="0" fontId="18" fillId="2" borderId="3" xfId="0" applyFont="1" applyFill="1" applyBorder="1" applyAlignment="1">
      <alignment horizontal="left" vertical="top"/>
    </xf>
    <xf numFmtId="0" fontId="0" fillId="2" borderId="3" xfId="0" applyFill="1" applyBorder="1" applyAlignment="1" applyProtection="1">
      <alignment wrapText="1"/>
      <protection locked="0"/>
    </xf>
    <xf numFmtId="0" fontId="0" fillId="13" borderId="16" xfId="0" applyFont="1" applyFill="1" applyBorder="1" applyAlignment="1">
      <alignment wrapText="1"/>
    </xf>
    <xf numFmtId="0" fontId="0" fillId="13" borderId="16" xfId="0" applyFont="1" applyFill="1" applyBorder="1" applyAlignment="1">
      <alignment horizontal="left" vertical="top"/>
    </xf>
    <xf numFmtId="0" fontId="9" fillId="13" borderId="16" xfId="0" applyFont="1" applyFill="1" applyBorder="1" applyAlignment="1">
      <alignment vertical="top" wrapText="1"/>
    </xf>
    <xf numFmtId="0" fontId="0" fillId="13" borderId="3" xfId="0" applyFill="1" applyBorder="1" applyAlignment="1" applyProtection="1">
      <alignment horizontal="left" vertical="top"/>
      <protection locked="0"/>
    </xf>
    <xf numFmtId="0" fontId="11" fillId="2" borderId="3" xfId="0" applyFont="1" applyFill="1" applyBorder="1" applyAlignment="1">
      <alignment vertical="top"/>
    </xf>
    <xf numFmtId="0" fontId="11" fillId="13" borderId="3" xfId="0" applyFont="1" applyFill="1" applyBorder="1" applyAlignment="1">
      <alignment wrapText="1"/>
    </xf>
    <xf numFmtId="0" fontId="11" fillId="13" borderId="3" xfId="0" applyFont="1" applyFill="1" applyBorder="1" applyAlignment="1">
      <alignment vertical="top"/>
    </xf>
    <xf numFmtId="49" fontId="11" fillId="13" borderId="3" xfId="0" applyNumberFormat="1" applyFont="1" applyFill="1" applyBorder="1" applyAlignment="1" applyProtection="1">
      <alignment horizontal="left" vertical="top"/>
      <protection locked="0"/>
    </xf>
    <xf numFmtId="0" fontId="11" fillId="2" borderId="3" xfId="0" applyFont="1" applyFill="1" applyBorder="1" applyAlignment="1">
      <alignment horizontal="left" vertical="top"/>
    </xf>
    <xf numFmtId="0" fontId="11" fillId="13" borderId="3" xfId="0" applyFont="1" applyFill="1" applyBorder="1" applyAlignment="1" applyProtection="1">
      <alignment horizontal="left" vertical="top"/>
      <protection locked="0"/>
    </xf>
    <xf numFmtId="0" fontId="18" fillId="2" borderId="3" xfId="0" applyFont="1" applyFill="1" applyBorder="1" applyAlignment="1">
      <alignment horizontal="left" vertical="top" wrapText="1"/>
    </xf>
    <xf numFmtId="0" fontId="17" fillId="2" borderId="3" xfId="0" applyFont="1" applyFill="1" applyBorder="1" applyAlignment="1">
      <alignment wrapText="1"/>
    </xf>
    <xf numFmtId="49" fontId="14" fillId="2" borderId="3" xfId="1" applyNumberFormat="1" applyFill="1" applyBorder="1" applyAlignment="1" applyProtection="1">
      <alignment horizontal="left" vertical="top" wrapText="1"/>
      <protection locked="0"/>
    </xf>
    <xf numFmtId="0" fontId="14" fillId="2" borderId="3" xfId="1" applyFill="1" applyBorder="1" applyAlignment="1" applyProtection="1">
      <alignment horizontal="left" vertical="top" wrapText="1"/>
    </xf>
    <xf numFmtId="0" fontId="11" fillId="2" borderId="3" xfId="4" applyFont="1" applyFill="1" applyBorder="1" applyAlignment="1">
      <alignment vertical="top"/>
    </xf>
    <xf numFmtId="0" fontId="11" fillId="13" borderId="3" xfId="4" applyFont="1" applyFill="1" applyBorder="1" applyAlignment="1">
      <alignment wrapText="1"/>
    </xf>
    <xf numFmtId="0" fontId="11" fillId="13" borderId="3" xfId="4" applyFont="1" applyFill="1" applyBorder="1" applyAlignment="1">
      <alignment vertical="top"/>
    </xf>
    <xf numFmtId="0" fontId="11" fillId="2" borderId="3" xfId="4" applyFont="1" applyFill="1" applyBorder="1" applyAlignment="1">
      <alignment horizontal="left" vertical="top"/>
    </xf>
    <xf numFmtId="0" fontId="11" fillId="13" borderId="3" xfId="4" applyFont="1" applyFill="1" applyBorder="1" applyAlignment="1" applyProtection="1">
      <alignment horizontal="left" vertical="top"/>
      <protection locked="0"/>
    </xf>
    <xf numFmtId="49" fontId="11" fillId="13" borderId="3" xfId="4" applyNumberFormat="1" applyFont="1" applyFill="1" applyBorder="1" applyAlignment="1" applyProtection="1">
      <alignment horizontal="left" vertical="top"/>
      <protection locked="0"/>
    </xf>
    <xf numFmtId="0" fontId="11" fillId="2" borderId="3" xfId="4" applyFont="1" applyFill="1" applyBorder="1" applyAlignment="1">
      <alignment wrapText="1"/>
    </xf>
    <xf numFmtId="0" fontId="11" fillId="2" borderId="3" xfId="4" applyFill="1" applyBorder="1" applyAlignment="1">
      <alignment horizontal="left" vertical="top"/>
    </xf>
    <xf numFmtId="0" fontId="11" fillId="2" borderId="3" xfId="4" applyFill="1" applyBorder="1" applyAlignment="1">
      <alignment vertical="top"/>
    </xf>
    <xf numFmtId="0" fontId="11" fillId="2" borderId="3" xfId="4" applyFill="1" applyBorder="1" applyAlignment="1">
      <alignment wrapText="1"/>
    </xf>
    <xf numFmtId="0" fontId="9" fillId="2" borderId="3" xfId="4" applyFont="1" applyFill="1" applyBorder="1" applyAlignment="1">
      <alignment vertical="top" wrapText="1"/>
    </xf>
    <xf numFmtId="49" fontId="11" fillId="13" borderId="3" xfId="4" applyNumberFormat="1" applyFont="1" applyFill="1" applyBorder="1" applyAlignment="1" applyProtection="1">
      <alignment horizontal="left" vertical="top" wrapText="1"/>
      <protection locked="0"/>
    </xf>
    <xf numFmtId="0" fontId="0" fillId="2" borderId="0" xfId="0" applyFill="1" applyBorder="1" applyAlignment="1">
      <alignment horizontal="left" vertical="top" wrapText="1"/>
    </xf>
    <xf numFmtId="0" fontId="14" fillId="2" borderId="3" xfId="1" applyFill="1" applyBorder="1" applyAlignment="1" applyProtection="1">
      <alignment vertical="top"/>
    </xf>
    <xf numFmtId="49" fontId="11" fillId="13" borderId="3" xfId="0" applyNumberFormat="1" applyFont="1" applyFill="1" applyBorder="1" applyAlignment="1" applyProtection="1">
      <alignment horizontal="left" vertical="top" wrapText="1"/>
      <protection locked="0"/>
    </xf>
    <xf numFmtId="0" fontId="14" fillId="2" borderId="3" xfId="1" applyFill="1" applyBorder="1" applyAlignment="1" applyProtection="1">
      <alignment horizontal="left" vertical="top" wrapText="1"/>
    </xf>
    <xf numFmtId="0" fontId="11" fillId="2" borderId="3" xfId="4" applyFont="1" applyFill="1" applyBorder="1" applyAlignment="1">
      <alignment horizontal="left" vertical="top"/>
    </xf>
    <xf numFmtId="0" fontId="11" fillId="2" borderId="3" xfId="4" applyFont="1" applyFill="1" applyBorder="1" applyAlignment="1">
      <alignment wrapText="1"/>
    </xf>
    <xf numFmtId="0" fontId="9" fillId="2" borderId="3" xfId="4" applyFont="1" applyFill="1" applyBorder="1" applyAlignment="1">
      <alignment vertical="top" wrapText="1"/>
    </xf>
    <xf numFmtId="0" fontId="3" fillId="0" borderId="0" xfId="0" applyFont="1" applyAlignment="1">
      <alignment horizontal="center" wrapText="1"/>
    </xf>
    <xf numFmtId="0" fontId="11" fillId="0" borderId="0" xfId="0" applyFont="1" applyAlignment="1">
      <alignment horizontal="center" wrapText="1"/>
    </xf>
    <xf numFmtId="0" fontId="2" fillId="13" borderId="3" xfId="4" applyFont="1" applyFill="1" applyBorder="1" applyAlignment="1">
      <alignment wrapText="1"/>
    </xf>
    <xf numFmtId="0" fontId="2" fillId="13" borderId="3" xfId="4" applyFont="1" applyFill="1" applyBorder="1" applyAlignment="1">
      <alignment vertical="top"/>
    </xf>
    <xf numFmtId="0" fontId="2" fillId="13" borderId="3" xfId="0" applyFont="1" applyFill="1" applyBorder="1" applyAlignment="1">
      <alignment wrapText="1"/>
    </xf>
    <xf numFmtId="0" fontId="2" fillId="0" borderId="0" xfId="0" applyFont="1" applyAlignment="1">
      <alignment wrapText="1"/>
    </xf>
    <xf numFmtId="0" fontId="2" fillId="11" borderId="0" xfId="0" applyFont="1" applyFill="1" applyAlignment="1">
      <alignment horizontal="center"/>
    </xf>
    <xf numFmtId="0" fontId="2" fillId="10" borderId="0" xfId="0" applyFont="1" applyFill="1" applyBorder="1" applyAlignment="1" applyProtection="1">
      <alignment horizontal="center" vertical="top"/>
    </xf>
    <xf numFmtId="0" fontId="2" fillId="9" borderId="0" xfId="0" applyFont="1" applyFill="1" applyAlignment="1" applyProtection="1">
      <alignment horizontal="center"/>
    </xf>
    <xf numFmtId="0" fontId="0" fillId="9" borderId="0" xfId="0" quotePrefix="1" applyFill="1" applyAlignment="1" applyProtection="1">
      <alignment horizontal="center"/>
    </xf>
    <xf numFmtId="0" fontId="2" fillId="4" borderId="0" xfId="0" applyFont="1" applyFill="1" applyAlignment="1" applyProtection="1">
      <alignment horizontal="center"/>
    </xf>
    <xf numFmtId="0" fontId="2" fillId="10" borderId="0" xfId="0" quotePrefix="1" applyFont="1" applyFill="1" applyBorder="1" applyAlignment="1" applyProtection="1">
      <alignment horizontal="center" vertical="top"/>
    </xf>
    <xf numFmtId="0" fontId="2" fillId="9" borderId="0" xfId="0" quotePrefix="1" applyFont="1" applyFill="1" applyBorder="1" applyAlignment="1" applyProtection="1">
      <alignment horizontal="center" vertical="top"/>
    </xf>
    <xf numFmtId="0" fontId="0" fillId="10" borderId="0" xfId="0" quotePrefix="1" applyFill="1" applyBorder="1" applyAlignment="1" applyProtection="1">
      <alignment horizontal="center"/>
    </xf>
    <xf numFmtId="0" fontId="0" fillId="9" borderId="0" xfId="0" quotePrefix="1" applyFill="1" applyBorder="1" applyAlignment="1" applyProtection="1">
      <alignment horizontal="center"/>
    </xf>
    <xf numFmtId="0" fontId="0" fillId="10" borderId="0" xfId="0" quotePrefix="1" applyFill="1" applyBorder="1" applyAlignment="1" applyProtection="1">
      <alignment horizontal="center" vertical="top"/>
    </xf>
    <xf numFmtId="0" fontId="0" fillId="9" borderId="0" xfId="0" quotePrefix="1" applyFill="1" applyBorder="1" applyAlignment="1" applyProtection="1">
      <alignment horizontal="center" vertical="top"/>
    </xf>
    <xf numFmtId="16" fontId="2" fillId="10" borderId="0" xfId="0" quotePrefix="1" applyNumberFormat="1" applyFont="1" applyFill="1" applyBorder="1" applyAlignment="1" applyProtection="1">
      <alignment horizontal="center" vertical="top"/>
    </xf>
    <xf numFmtId="0" fontId="12" fillId="9" borderId="0" xfId="0" quotePrefix="1" applyFont="1" applyFill="1" applyBorder="1" applyAlignment="1" applyProtection="1">
      <alignment horizontal="center" vertical="top"/>
    </xf>
    <xf numFmtId="0" fontId="2" fillId="8" borderId="0" xfId="0" applyFont="1" applyFill="1" applyAlignment="1" applyProtection="1">
      <alignment horizontal="center"/>
    </xf>
    <xf numFmtId="16" fontId="2" fillId="9" borderId="0" xfId="0" quotePrefix="1" applyNumberFormat="1" applyFont="1" applyFill="1" applyBorder="1" applyAlignment="1" applyProtection="1">
      <alignment horizontal="center" vertical="top"/>
    </xf>
    <xf numFmtId="0" fontId="2" fillId="2" borderId="3" xfId="4" applyFont="1" applyFill="1" applyBorder="1" applyAlignment="1">
      <alignment vertical="top"/>
    </xf>
    <xf numFmtId="0" fontId="2" fillId="2" borderId="3" xfId="4" applyFont="1" applyFill="1" applyBorder="1" applyAlignment="1">
      <alignment horizontal="left" vertical="top"/>
    </xf>
    <xf numFmtId="0" fontId="46" fillId="0" borderId="0" xfId="0" applyFont="1" applyBorder="1" applyAlignment="1" applyProtection="1">
      <alignment horizontal="left" wrapText="1"/>
    </xf>
    <xf numFmtId="0" fontId="3" fillId="0" borderId="0" xfId="0" applyFont="1" applyBorder="1" applyAlignment="1" applyProtection="1">
      <alignment horizontal="left"/>
    </xf>
    <xf numFmtId="0" fontId="0" fillId="0" borderId="0" xfId="0" applyAlignment="1"/>
    <xf numFmtId="0" fontId="4" fillId="5" borderId="9" xfId="0" applyFont="1" applyFill="1" applyBorder="1" applyAlignment="1" applyProtection="1">
      <alignment horizontal="right" vertical="center" wrapText="1"/>
    </xf>
    <xf numFmtId="0" fontId="4" fillId="5" borderId="2" xfId="0" applyFont="1" applyFill="1" applyBorder="1" applyAlignment="1" applyProtection="1">
      <alignment horizontal="right" vertical="center" wrapText="1"/>
    </xf>
    <xf numFmtId="0" fontId="4" fillId="5" borderId="9" xfId="0" applyFont="1" applyFill="1" applyBorder="1" applyAlignment="1" applyProtection="1">
      <alignment horizontal="left" vertical="center" wrapText="1"/>
      <protection locked="0"/>
    </xf>
    <xf numFmtId="0" fontId="4" fillId="5" borderId="10" xfId="0" applyFont="1" applyFill="1" applyBorder="1" applyAlignment="1" applyProtection="1">
      <alignment horizontal="left" vertical="center" wrapText="1"/>
      <protection locked="0"/>
    </xf>
    <xf numFmtId="0" fontId="42" fillId="5" borderId="2" xfId="0" applyFont="1" applyFill="1" applyBorder="1" applyAlignment="1" applyProtection="1">
      <alignment horizontal="center" vertical="top" wrapText="1"/>
      <protection locked="0"/>
    </xf>
    <xf numFmtId="0" fontId="42" fillId="5" borderId="10" xfId="0" applyFont="1" applyFill="1" applyBorder="1" applyAlignment="1" applyProtection="1">
      <alignment horizontal="center" vertical="top" wrapText="1"/>
      <protection locked="0"/>
    </xf>
    <xf numFmtId="0" fontId="13" fillId="5" borderId="9" xfId="0" applyFont="1" applyFill="1" applyBorder="1" applyAlignment="1" applyProtection="1">
      <alignment horizontal="center" vertical="top" wrapText="1"/>
    </xf>
    <xf numFmtId="0" fontId="13" fillId="5" borderId="10" xfId="0" applyFont="1" applyFill="1" applyBorder="1" applyAlignment="1" applyProtection="1">
      <alignment horizontal="center" vertical="top" wrapText="1"/>
    </xf>
    <xf numFmtId="0" fontId="4" fillId="5" borderId="10" xfId="0" applyFont="1" applyFill="1" applyBorder="1" applyAlignment="1" applyProtection="1">
      <alignment horizontal="right" vertical="center" wrapText="1"/>
    </xf>
    <xf numFmtId="0" fontId="4" fillId="5" borderId="9" xfId="0" applyFont="1" applyFill="1" applyBorder="1" applyAlignment="1" applyProtection="1">
      <alignment horizontal="right" vertical="top" wrapText="1"/>
    </xf>
    <xf numFmtId="0" fontId="4" fillId="5" borderId="2" xfId="0" applyFont="1" applyFill="1" applyBorder="1" applyAlignment="1" applyProtection="1">
      <alignment horizontal="right" vertical="top" wrapText="1"/>
    </xf>
    <xf numFmtId="0" fontId="4" fillId="5" borderId="9" xfId="0" applyFont="1" applyFill="1" applyBorder="1" applyAlignment="1" applyProtection="1">
      <alignment horizontal="left" vertical="top" wrapText="1"/>
      <protection locked="0"/>
    </xf>
    <xf numFmtId="0" fontId="4" fillId="5" borderId="10" xfId="0" applyFont="1" applyFill="1" applyBorder="1" applyAlignment="1" applyProtection="1">
      <alignment horizontal="left" vertical="top" wrapText="1"/>
      <protection locked="0"/>
    </xf>
    <xf numFmtId="0" fontId="13" fillId="5" borderId="9" xfId="0" applyFont="1" applyFill="1" applyBorder="1" applyAlignment="1" applyProtection="1">
      <alignment horizontal="center" vertical="top" wrapText="1"/>
      <protection locked="0"/>
    </xf>
    <xf numFmtId="0" fontId="13" fillId="5" borderId="10" xfId="0" applyFont="1" applyFill="1" applyBorder="1" applyAlignment="1" applyProtection="1">
      <alignment horizontal="center" vertical="top" wrapText="1"/>
      <protection locked="0"/>
    </xf>
    <xf numFmtId="0" fontId="4" fillId="5" borderId="10" xfId="0" applyFont="1" applyFill="1" applyBorder="1" applyAlignment="1" applyProtection="1">
      <alignment horizontal="right" vertical="top" wrapText="1"/>
    </xf>
    <xf numFmtId="0" fontId="13" fillId="5" borderId="8" xfId="0" applyFont="1" applyFill="1" applyBorder="1" applyAlignment="1" applyProtection="1">
      <alignment horizontal="center" vertical="top" wrapText="1"/>
      <protection locked="0"/>
    </xf>
    <xf numFmtId="0" fontId="13" fillId="5" borderId="11" xfId="0" applyFont="1" applyFill="1" applyBorder="1" applyAlignment="1" applyProtection="1">
      <alignment horizontal="center" vertical="top" wrapText="1"/>
      <protection locked="0"/>
    </xf>
    <xf numFmtId="0" fontId="37" fillId="14" borderId="9" xfId="0" applyFont="1" applyFill="1" applyBorder="1" applyAlignment="1" applyProtection="1">
      <alignment horizontal="center" vertical="top" wrapText="1"/>
    </xf>
    <xf numFmtId="0" fontId="37" fillId="14" borderId="2" xfId="0" applyFont="1" applyFill="1" applyBorder="1" applyAlignment="1" applyProtection="1">
      <alignment horizontal="center" vertical="top" wrapText="1"/>
    </xf>
    <xf numFmtId="0" fontId="37" fillId="14" borderId="10" xfId="0" applyFont="1" applyFill="1" applyBorder="1" applyAlignment="1" applyProtection="1">
      <alignment horizontal="center" vertical="top" wrapText="1"/>
    </xf>
    <xf numFmtId="0" fontId="4" fillId="0" borderId="0" xfId="0" applyFont="1" applyFill="1" applyAlignment="1">
      <alignment horizontal="left"/>
    </xf>
    <xf numFmtId="0" fontId="0" fillId="0" borderId="0" xfId="0" applyAlignment="1">
      <alignment horizontal="left"/>
    </xf>
    <xf numFmtId="0" fontId="4" fillId="0" borderId="9" xfId="0" applyFont="1" applyBorder="1" applyAlignment="1">
      <alignment horizontal="right" wrapText="1"/>
    </xf>
    <xf numFmtId="0" fontId="4" fillId="0" borderId="2" xfId="0" applyFont="1" applyBorder="1" applyAlignment="1">
      <alignment horizontal="right" wrapText="1"/>
    </xf>
    <xf numFmtId="0" fontId="0" fillId="0" borderId="2" xfId="0" applyBorder="1" applyAlignment="1"/>
    <xf numFmtId="0" fontId="0" fillId="0" borderId="10" xfId="0" applyBorder="1" applyAlignment="1"/>
    <xf numFmtId="0" fontId="4" fillId="0" borderId="9"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37" fillId="0" borderId="9" xfId="0" applyFont="1" applyBorder="1" applyAlignment="1" applyProtection="1">
      <alignment vertical="top" wrapText="1"/>
      <protection locked="0"/>
    </xf>
    <xf numFmtId="0" fontId="37" fillId="0" borderId="10" xfId="0" applyFont="1" applyBorder="1" applyAlignment="1" applyProtection="1">
      <alignment vertical="top" wrapText="1"/>
      <protection locked="0"/>
    </xf>
    <xf numFmtId="0" fontId="4" fillId="0" borderId="9" xfId="0" applyFont="1" applyBorder="1" applyAlignment="1" applyProtection="1">
      <alignment vertical="top" wrapText="1"/>
    </xf>
    <xf numFmtId="0" fontId="4" fillId="0" borderId="10" xfId="0" applyFont="1" applyBorder="1" applyAlignment="1" applyProtection="1">
      <alignment vertical="top" wrapText="1"/>
    </xf>
    <xf numFmtId="0" fontId="37" fillId="0" borderId="9" xfId="4" applyFont="1" applyBorder="1" applyAlignment="1" applyProtection="1">
      <alignment horizontal="left" vertical="top" wrapText="1"/>
    </xf>
    <xf numFmtId="0" fontId="37" fillId="0" borderId="10" xfId="4" applyFont="1" applyBorder="1" applyAlignment="1" applyProtection="1">
      <alignment horizontal="left" vertical="top" wrapText="1"/>
    </xf>
    <xf numFmtId="165" fontId="36" fillId="14" borderId="9" xfId="4" applyNumberFormat="1" applyFont="1" applyFill="1" applyBorder="1" applyAlignment="1" applyProtection="1">
      <alignment horizontal="left" vertical="top" wrapText="1"/>
    </xf>
    <xf numFmtId="165" fontId="36" fillId="14" borderId="2" xfId="4" applyNumberFormat="1" applyFont="1" applyFill="1" applyBorder="1" applyAlignment="1" applyProtection="1">
      <alignment horizontal="left" vertical="top" wrapText="1"/>
    </xf>
    <xf numFmtId="165" fontId="36" fillId="14" borderId="10" xfId="4" applyNumberFormat="1" applyFont="1" applyFill="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28" fillId="0" borderId="0" xfId="0" applyFont="1" applyAlignment="1" applyProtection="1">
      <alignment horizontal="right"/>
    </xf>
    <xf numFmtId="0" fontId="16" fillId="0" borderId="1" xfId="0" applyFont="1" applyBorder="1" applyAlignment="1" applyProtection="1">
      <alignment horizontal="center" vertical="center"/>
    </xf>
    <xf numFmtId="0" fontId="30" fillId="12" borderId="0" xfId="0" applyFont="1" applyFill="1" applyAlignment="1" applyProtection="1">
      <alignment horizontal="center"/>
    </xf>
    <xf numFmtId="0" fontId="36" fillId="0" borderId="9" xfId="4" applyFont="1" applyBorder="1" applyAlignment="1" applyProtection="1">
      <alignment horizontal="left" vertical="top" wrapText="1"/>
    </xf>
    <xf numFmtId="0" fontId="39" fillId="0" borderId="10" xfId="4" applyFont="1" applyBorder="1" applyAlignment="1" applyProtection="1">
      <alignment horizontal="left" vertical="top" wrapText="1"/>
    </xf>
    <xf numFmtId="0" fontId="36" fillId="14" borderId="9" xfId="4" applyFont="1" applyFill="1" applyBorder="1" applyAlignment="1" applyProtection="1">
      <alignment horizontal="left" vertical="top" wrapText="1" readingOrder="1"/>
    </xf>
    <xf numFmtId="0" fontId="11" fillId="0" borderId="2" xfId="4" applyBorder="1" applyAlignment="1">
      <alignment horizontal="left" vertical="top" readingOrder="1"/>
    </xf>
    <xf numFmtId="0" fontId="11" fillId="0" borderId="10" xfId="4" applyBorder="1" applyAlignment="1">
      <alignment horizontal="left" vertical="top" readingOrder="1"/>
    </xf>
    <xf numFmtId="0" fontId="37" fillId="0" borderId="9" xfId="0" applyFont="1" applyBorder="1" applyAlignment="1" applyProtection="1">
      <alignment horizontal="left" vertical="top" wrapText="1"/>
    </xf>
    <xf numFmtId="0" fontId="37" fillId="0" borderId="10" xfId="0" applyFont="1" applyBorder="1" applyAlignment="1" applyProtection="1">
      <alignment horizontal="left" vertical="top" wrapText="1"/>
    </xf>
    <xf numFmtId="0" fontId="37" fillId="0" borderId="7" xfId="0" applyFont="1" applyBorder="1" applyAlignment="1" applyProtection="1">
      <alignment horizontal="left" vertical="top" wrapText="1"/>
    </xf>
    <xf numFmtId="0" fontId="37" fillId="0" borderId="12" xfId="0" applyFont="1" applyBorder="1" applyAlignment="1" applyProtection="1">
      <alignment horizontal="left" vertical="top" wrapText="1"/>
    </xf>
    <xf numFmtId="0" fontId="37" fillId="0" borderId="8" xfId="0" applyFont="1" applyBorder="1" applyAlignment="1" applyProtection="1">
      <alignment horizontal="left" vertical="top" wrapText="1"/>
    </xf>
    <xf numFmtId="0" fontId="37" fillId="0" borderId="11" xfId="0" applyFont="1" applyBorder="1" applyAlignment="1" applyProtection="1">
      <alignment horizontal="left" vertical="top" wrapText="1"/>
    </xf>
    <xf numFmtId="0" fontId="37" fillId="0" borderId="9" xfId="0" applyFont="1" applyBorder="1" applyAlignment="1" applyProtection="1">
      <alignment vertical="top" wrapText="1"/>
    </xf>
    <xf numFmtId="0" fontId="37" fillId="0" borderId="10" xfId="0" applyFont="1" applyBorder="1" applyAlignment="1" applyProtection="1">
      <alignment vertical="top" wrapText="1"/>
    </xf>
    <xf numFmtId="0" fontId="6" fillId="0" borderId="0" xfId="0" applyFont="1" applyBorder="1" applyAlignment="1">
      <alignment horizontal="left" vertical="top" wrapText="1"/>
    </xf>
    <xf numFmtId="0" fontId="6" fillId="0" borderId="0" xfId="0" applyFont="1" applyAlignment="1">
      <alignment horizontal="justify" wrapText="1"/>
    </xf>
    <xf numFmtId="0" fontId="20" fillId="0" borderId="0" xfId="0" applyFont="1" applyAlignment="1">
      <alignment horizontal="left" vertical="top" wrapText="1"/>
    </xf>
    <xf numFmtId="0" fontId="0" fillId="0" borderId="0" xfId="0" applyAlignment="1">
      <alignment wrapText="1"/>
    </xf>
    <xf numFmtId="0" fontId="11" fillId="0" borderId="0" xfId="0" applyFont="1" applyAlignment="1">
      <alignment horizontal="left" wrapText="1"/>
    </xf>
    <xf numFmtId="0" fontId="43" fillId="0" borderId="0" xfId="0" applyFont="1" applyAlignment="1">
      <alignment horizontal="center" vertical="top" wrapText="1"/>
    </xf>
    <xf numFmtId="0" fontId="4" fillId="0" borderId="0" xfId="0" applyFont="1" applyAlignment="1">
      <alignment horizontal="left" wrapText="1"/>
    </xf>
    <xf numFmtId="0" fontId="13" fillId="0" borderId="14" xfId="0" applyFont="1" applyBorder="1" applyAlignment="1">
      <alignment vertical="top" wrapText="1"/>
    </xf>
    <xf numFmtId="0" fontId="21" fillId="0" borderId="14" xfId="0" applyFont="1" applyBorder="1" applyAlignment="1">
      <alignment vertical="top" wrapText="1"/>
    </xf>
    <xf numFmtId="0" fontId="13" fillId="0" borderId="1" xfId="0" applyFont="1" applyBorder="1" applyAlignment="1">
      <alignment vertical="top" wrapText="1"/>
    </xf>
    <xf numFmtId="0" fontId="21" fillId="0" borderId="1" xfId="0" applyFont="1" applyBorder="1" applyAlignment="1">
      <alignment vertical="top" wrapText="1"/>
    </xf>
    <xf numFmtId="0" fontId="13" fillId="0" borderId="14" xfId="0" applyFont="1" applyBorder="1" applyAlignment="1">
      <alignment horizontal="left" vertical="top" wrapText="1"/>
    </xf>
    <xf numFmtId="0" fontId="13" fillId="0" borderId="12" xfId="0" applyFont="1" applyBorder="1" applyAlignment="1">
      <alignment horizontal="left" vertical="top" wrapText="1"/>
    </xf>
    <xf numFmtId="0" fontId="13" fillId="0" borderId="1" xfId="0" applyFont="1" applyBorder="1" applyAlignment="1">
      <alignment horizontal="left" vertical="top" wrapText="1"/>
    </xf>
    <xf numFmtId="0" fontId="13" fillId="0" borderId="11" xfId="0" applyFont="1" applyBorder="1" applyAlignment="1">
      <alignment horizontal="left" vertical="top" wrapText="1"/>
    </xf>
    <xf numFmtId="0" fontId="4" fillId="0" borderId="14" xfId="0" applyFont="1" applyBorder="1" applyAlignment="1">
      <alignment horizontal="right" vertical="top" wrapText="1"/>
    </xf>
    <xf numFmtId="0" fontId="6" fillId="0" borderId="0" xfId="0" applyFont="1" applyAlignment="1">
      <alignment horizontal="left"/>
    </xf>
    <xf numFmtId="0" fontId="6" fillId="0" borderId="0" xfId="0" applyFont="1" applyAlignment="1">
      <alignment horizontal="left" wrapText="1"/>
    </xf>
    <xf numFmtId="0" fontId="4" fillId="0" borderId="1" xfId="0" applyFont="1" applyBorder="1" applyAlignment="1">
      <alignment horizontal="right" vertical="top" wrapText="1"/>
    </xf>
    <xf numFmtId="0" fontId="4" fillId="0" borderId="0" xfId="0" applyFont="1" applyAlignment="1">
      <alignment horizontal="left" vertical="top" wrapText="1"/>
    </xf>
    <xf numFmtId="0" fontId="6" fillId="0" borderId="0" xfId="0" applyFont="1" applyAlignment="1">
      <alignment horizontal="left" vertical="center" wrapText="1"/>
    </xf>
    <xf numFmtId="0" fontId="11" fillId="0" borderId="0" xfId="0" applyFont="1" applyBorder="1" applyAlignment="1">
      <alignment horizontal="left" vertical="top" wrapText="1"/>
    </xf>
    <xf numFmtId="0" fontId="6" fillId="0" borderId="0" xfId="0" applyNumberFormat="1" applyFont="1" applyAlignment="1">
      <alignment horizontal="justify" wrapText="1"/>
    </xf>
    <xf numFmtId="0" fontId="20" fillId="0" borderId="0" xfId="0" applyNumberFormat="1" applyFont="1" applyAlignment="1">
      <alignment horizontal="left" vertical="top" wrapText="1"/>
    </xf>
    <xf numFmtId="0" fontId="3" fillId="4" borderId="0" xfId="0" applyFont="1" applyFill="1" applyAlignment="1"/>
    <xf numFmtId="0" fontId="3" fillId="15" borderId="0" xfId="0" applyFont="1" applyFill="1" applyAlignment="1">
      <alignment horizontal="center" wrapText="1"/>
    </xf>
    <xf numFmtId="0" fontId="3" fillId="15" borderId="0" xfId="0" applyFont="1" applyFill="1" applyAlignment="1">
      <alignment horizontal="center"/>
    </xf>
  </cellXfs>
  <cellStyles count="10">
    <cellStyle name="Hyperlink" xfId="1" builtinId="8"/>
    <cellStyle name="Hyperlink 2" xfId="2"/>
    <cellStyle name="Hyperlink 2 2" xfId="3"/>
    <cellStyle name="Normal" xfId="0" builtinId="0"/>
    <cellStyle name="Normal 2" xfId="4"/>
    <cellStyle name="Normal 2 2" xfId="5"/>
    <cellStyle name="Normal 2 2 2" xfId="6"/>
    <cellStyle name="Normal 3" xfId="7"/>
    <cellStyle name="Normal 4" xfId="8"/>
    <cellStyle name="Normal 4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riaholmes321@gmail.com;crystelle@crystellemillssmith.co.uk" TargetMode="External"/><Relationship Id="rId18" Type="http://schemas.openxmlformats.org/officeDocument/2006/relationships/hyperlink" Target="mailto:kangaroos4fun@aol.com" TargetMode="External"/><Relationship Id="rId26" Type="http://schemas.openxmlformats.org/officeDocument/2006/relationships/hyperlink" Target="mailto:info@ultima-tc.club;janhay31@gmail.com"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LorraineG@gmx.co.uk" TargetMode="External"/><Relationship Id="rId7" Type="http://schemas.openxmlformats.org/officeDocument/2006/relationships/hyperlink" Target="mailto:levitationhatfield@gmail.com;bouncyamoeba@gmail.com" TargetMode="External"/><Relationship Id="rId12" Type="http://schemas.openxmlformats.org/officeDocument/2006/relationships/hyperlink" Target="mailto:ministryofair@gmail.com;minofair@gmail.com;Terry@Ministryofair.com" TargetMode="External"/><Relationship Id="rId17" Type="http://schemas.openxmlformats.org/officeDocument/2006/relationships/hyperlink" Target="mailto:can_committee@cangaroos.org;coaches@cangaroos.org" TargetMode="External"/><Relationship Id="rId25" Type="http://schemas.openxmlformats.org/officeDocument/2006/relationships/hyperlink" Target="mailto:hbssports@hitchinboys.co.uk" TargetMode="External"/><Relationship Id="rId33" Type="http://schemas.openxmlformats.org/officeDocument/2006/relationships/comments" Target="../comments3.xml"/><Relationship Id="rId2" Type="http://schemas.openxmlformats.org/officeDocument/2006/relationships/hyperlink" Target="mailto:mandabit20@hotmail.co.uk;amandarobson@pegasustrampolineclub.co.uk;Claire.Watt@eastamb.nhs.uk" TargetMode="External"/><Relationship Id="rId16" Type="http://schemas.openxmlformats.org/officeDocument/2006/relationships/hyperlink" Target="mailto:suej_flight@msn.com" TargetMode="External"/><Relationship Id="rId20" Type="http://schemas.openxmlformats.org/officeDocument/2006/relationships/hyperlink" Target="mailto:info@colchestergymnastics.com;louise@colchestergymnastics.com" TargetMode="External"/><Relationship Id="rId29" Type="http://schemas.openxmlformats.org/officeDocument/2006/relationships/hyperlink" Target="mailto:Highspringers@outlook.com"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scillitoe@talktalk.net;dimensionstrampolineclub@hotmail.co.uk;natalie@chunkychips.com" TargetMode="External"/><Relationship Id="rId11" Type="http://schemas.openxmlformats.org/officeDocument/2006/relationships/hyperlink" Target="mailto:suetrampoline@aol.com;" TargetMode="External"/><Relationship Id="rId24" Type="http://schemas.openxmlformats.org/officeDocument/2006/relationships/hyperlink" Target="mailto:amanda@saltogym.plus.com;claireadam1986@hotmail.com" TargetMode="External"/><Relationship Id="rId32" Type="http://schemas.openxmlformats.org/officeDocument/2006/relationships/vmlDrawing" Target="../drawings/vmlDrawing3.vml"/><Relationship Id="rId5" Type="http://schemas.openxmlformats.org/officeDocument/2006/relationships/hyperlink" Target="mailto:f.tredgett@outlook.com" TargetMode="External"/><Relationship Id="rId15" Type="http://schemas.openxmlformats.org/officeDocument/2006/relationships/hyperlink" Target="mailto:kyrstin@ntlworld.com" TargetMode="External"/><Relationship Id="rId23" Type="http://schemas.openxmlformats.org/officeDocument/2006/relationships/hyperlink" Target="mailto:cambournecomets@gmail.com;+G28" TargetMode="External"/><Relationship Id="rId28" Type="http://schemas.openxmlformats.org/officeDocument/2006/relationships/hyperlink" Target="mailto:mail@springiton.co.uk;embrennan@live.co.uk" TargetMode="External"/><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Karlygood@hotmail.co.uk;jane-hawgood@hotmail.co.uk" TargetMode="External"/><Relationship Id="rId31" Type="http://schemas.openxmlformats.org/officeDocument/2006/relationships/printerSettings" Target="../printerSettings/printerSettings6.bin"/><Relationship Id="rId4" Type="http://schemas.openxmlformats.org/officeDocument/2006/relationships/hyperlink" Target="mailto:nicki.weller@tesco.net;trudy.sharman@sky.com;andrewrjonesuk@gmail.com;hayleyconstance@btinternet.com;leestannard1@msn.com"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sky.com" TargetMode="External"/><Relationship Id="rId22" Type="http://schemas.openxmlformats.org/officeDocument/2006/relationships/hyperlink" Target="mailto:fenlandflyers@hotmail.co.uk" TargetMode="External"/><Relationship Id="rId27" Type="http://schemas.openxmlformats.org/officeDocument/2006/relationships/hyperlink" Target="mailto:committee@brentwood-trampoline.org;coaches@brentwood-trampoline.org;" TargetMode="External"/><Relationship Id="rId30" Type="http://schemas.openxmlformats.org/officeDocument/2006/relationships/hyperlink" Target="mailto:levitationhatfield@gmail.com;bouncyamoe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0"/>
  <sheetViews>
    <sheetView tabSelected="1" topLeftCell="B1" workbookViewId="0">
      <selection activeCell="B3" sqref="B3"/>
    </sheetView>
  </sheetViews>
  <sheetFormatPr defaultRowHeight="12.75" x14ac:dyDescent="0.2"/>
  <cols>
    <col min="1" max="1" width="4.28515625" customWidth="1"/>
    <col min="2" max="2" width="115.42578125" customWidth="1"/>
    <col min="3" max="3" width="70" customWidth="1"/>
  </cols>
  <sheetData>
    <row r="2" spans="2:2" ht="280.5" x14ac:dyDescent="0.2">
      <c r="B2" s="188" t="s">
        <v>415</v>
      </c>
    </row>
    <row r="4" spans="2:2" ht="331.5" x14ac:dyDescent="0.2">
      <c r="B4" s="188" t="s">
        <v>409</v>
      </c>
    </row>
    <row r="6" spans="2:2" ht="63.75" x14ac:dyDescent="0.2">
      <c r="B6" s="144" t="s">
        <v>336</v>
      </c>
    </row>
    <row r="8" spans="2:2" ht="25.5" x14ac:dyDescent="0.2">
      <c r="B8" s="144" t="s">
        <v>338</v>
      </c>
    </row>
    <row r="10" spans="2:2" ht="51" x14ac:dyDescent="0.2">
      <c r="B10" s="144" t="s">
        <v>315</v>
      </c>
    </row>
    <row r="12" spans="2:2" x14ac:dyDescent="0.2">
      <c r="B12" s="144" t="s">
        <v>313</v>
      </c>
    </row>
    <row r="14" spans="2:2" ht="25.5" x14ac:dyDescent="0.2">
      <c r="B14" s="144" t="s">
        <v>333</v>
      </c>
    </row>
    <row r="16" spans="2:2" x14ac:dyDescent="0.2">
      <c r="B16" s="144" t="s">
        <v>314</v>
      </c>
    </row>
    <row r="18" spans="2:8" ht="40.5" customHeight="1" x14ac:dyDescent="0.2">
      <c r="B18" s="206" t="s">
        <v>331</v>
      </c>
      <c r="C18" s="207"/>
      <c r="D18" s="207"/>
      <c r="E18" s="207"/>
      <c r="F18" s="207"/>
      <c r="G18" s="207"/>
      <c r="H18" s="208"/>
    </row>
    <row r="19" spans="2:8" x14ac:dyDescent="0.2">
      <c r="B19" s="143"/>
      <c r="C19" s="142"/>
      <c r="D19" s="142"/>
      <c r="E19" s="142"/>
      <c r="F19" s="142"/>
      <c r="G19" s="142"/>
      <c r="H19" s="71"/>
    </row>
    <row r="20" spans="2:8" ht="216.75" x14ac:dyDescent="0.2">
      <c r="B20" s="144" t="s">
        <v>362</v>
      </c>
    </row>
    <row r="22" spans="2:8" ht="63.75" x14ac:dyDescent="0.2">
      <c r="B22" s="188" t="s">
        <v>394</v>
      </c>
    </row>
    <row r="23" spans="2:8" x14ac:dyDescent="0.2">
      <c r="B23" s="144"/>
    </row>
    <row r="24" spans="2:8" ht="38.25" x14ac:dyDescent="0.2">
      <c r="B24" s="188" t="s">
        <v>373</v>
      </c>
    </row>
    <row r="26" spans="2:8" ht="38.25" x14ac:dyDescent="0.2">
      <c r="B26" s="144" t="s">
        <v>337</v>
      </c>
    </row>
    <row r="28" spans="2:8" ht="25.5" x14ac:dyDescent="0.2">
      <c r="B28" s="144" t="s">
        <v>332</v>
      </c>
    </row>
    <row r="30" spans="2:8" ht="280.5" x14ac:dyDescent="0.2">
      <c r="B30" s="144" t="s">
        <v>363</v>
      </c>
    </row>
  </sheetData>
  <mergeCells count="1">
    <mergeCell ref="B18:H18"/>
  </mergeCells>
  <pageMargins left="0.7" right="0.7" top="0.75" bottom="0.75" header="0.3" footer="0.3"/>
  <pageSetup paperSize="9" scale="54" orientation="portrait" horizont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T80"/>
  <sheetViews>
    <sheetView workbookViewId="0">
      <selection sqref="A1:XFD1048576"/>
    </sheetView>
  </sheetViews>
  <sheetFormatPr defaultRowHeight="12.75" x14ac:dyDescent="0.2"/>
  <cols>
    <col min="1" max="2" width="6.7109375" style="113" customWidth="1"/>
    <col min="3" max="3" width="6.7109375" style="114" customWidth="1"/>
    <col min="4" max="4" width="6.7109375" style="113" customWidth="1"/>
    <col min="5" max="5" width="6.7109375" style="114" customWidth="1"/>
    <col min="6" max="6" width="6.7109375" style="113" customWidth="1"/>
    <col min="7" max="7" width="6.7109375" style="114" customWidth="1"/>
    <col min="8" max="8" width="6.7109375" style="112" customWidth="1"/>
    <col min="9" max="9" width="5.7109375" style="113" customWidth="1"/>
    <col min="10" max="10" width="5.7109375" style="114" customWidth="1"/>
    <col min="11" max="11" width="5.7109375" style="113" customWidth="1"/>
    <col min="12" max="12" width="5.7109375" style="114" customWidth="1"/>
    <col min="13" max="14" width="11.5703125" customWidth="1"/>
    <col min="15" max="15" width="13.7109375" style="7" customWidth="1"/>
    <col min="17" max="17" width="11.140625" customWidth="1"/>
    <col min="18" max="18" width="34.5703125" customWidth="1"/>
    <col min="20" max="20" width="13.28515625" customWidth="1"/>
    <col min="257" max="264" width="6.7109375" customWidth="1"/>
    <col min="265" max="268" width="5.7109375" customWidth="1"/>
    <col min="269" max="270" width="11.5703125" customWidth="1"/>
    <col min="271" max="271" width="13.7109375" customWidth="1"/>
    <col min="273" max="273" width="11.140625" customWidth="1"/>
    <col min="274" max="274" width="34.5703125" customWidth="1"/>
    <col min="276" max="276" width="13.28515625" customWidth="1"/>
    <col min="513" max="520" width="6.7109375" customWidth="1"/>
    <col min="521" max="524" width="5.7109375" customWidth="1"/>
    <col min="525" max="526" width="11.5703125" customWidth="1"/>
    <col min="527" max="527" width="13.7109375" customWidth="1"/>
    <col min="529" max="529" width="11.140625" customWidth="1"/>
    <col min="530" max="530" width="34.5703125" customWidth="1"/>
    <col min="532" max="532" width="13.28515625" customWidth="1"/>
    <col min="769" max="776" width="6.7109375" customWidth="1"/>
    <col min="777" max="780" width="5.7109375" customWidth="1"/>
    <col min="781" max="782" width="11.5703125" customWidth="1"/>
    <col min="783" max="783" width="13.7109375" customWidth="1"/>
    <col min="785" max="785" width="11.140625" customWidth="1"/>
    <col min="786" max="786" width="34.5703125" customWidth="1"/>
    <col min="788" max="788" width="13.28515625" customWidth="1"/>
    <col min="1025" max="1032" width="6.7109375" customWidth="1"/>
    <col min="1033" max="1036" width="5.7109375" customWidth="1"/>
    <col min="1037" max="1038" width="11.5703125" customWidth="1"/>
    <col min="1039" max="1039" width="13.7109375" customWidth="1"/>
    <col min="1041" max="1041" width="11.140625" customWidth="1"/>
    <col min="1042" max="1042" width="34.5703125" customWidth="1"/>
    <col min="1044" max="1044" width="13.28515625" customWidth="1"/>
    <col min="1281" max="1288" width="6.7109375" customWidth="1"/>
    <col min="1289" max="1292" width="5.7109375" customWidth="1"/>
    <col min="1293" max="1294" width="11.5703125" customWidth="1"/>
    <col min="1295" max="1295" width="13.7109375" customWidth="1"/>
    <col min="1297" max="1297" width="11.140625" customWidth="1"/>
    <col min="1298" max="1298" width="34.5703125" customWidth="1"/>
    <col min="1300" max="1300" width="13.28515625" customWidth="1"/>
    <col min="1537" max="1544" width="6.7109375" customWidth="1"/>
    <col min="1545" max="1548" width="5.7109375" customWidth="1"/>
    <col min="1549" max="1550" width="11.5703125" customWidth="1"/>
    <col min="1551" max="1551" width="13.7109375" customWidth="1"/>
    <col min="1553" max="1553" width="11.140625" customWidth="1"/>
    <col min="1554" max="1554" width="34.5703125" customWidth="1"/>
    <col min="1556" max="1556" width="13.28515625" customWidth="1"/>
    <col min="1793" max="1800" width="6.7109375" customWidth="1"/>
    <col min="1801" max="1804" width="5.7109375" customWidth="1"/>
    <col min="1805" max="1806" width="11.5703125" customWidth="1"/>
    <col min="1807" max="1807" width="13.7109375" customWidth="1"/>
    <col min="1809" max="1809" width="11.140625" customWidth="1"/>
    <col min="1810" max="1810" width="34.5703125" customWidth="1"/>
    <col min="1812" max="1812" width="13.28515625" customWidth="1"/>
    <col min="2049" max="2056" width="6.7109375" customWidth="1"/>
    <col min="2057" max="2060" width="5.7109375" customWidth="1"/>
    <col min="2061" max="2062" width="11.5703125" customWidth="1"/>
    <col min="2063" max="2063" width="13.7109375" customWidth="1"/>
    <col min="2065" max="2065" width="11.140625" customWidth="1"/>
    <col min="2066" max="2066" width="34.5703125" customWidth="1"/>
    <col min="2068" max="2068" width="13.28515625" customWidth="1"/>
    <col min="2305" max="2312" width="6.7109375" customWidth="1"/>
    <col min="2313" max="2316" width="5.7109375" customWidth="1"/>
    <col min="2317" max="2318" width="11.5703125" customWidth="1"/>
    <col min="2319" max="2319" width="13.7109375" customWidth="1"/>
    <col min="2321" max="2321" width="11.140625" customWidth="1"/>
    <col min="2322" max="2322" width="34.5703125" customWidth="1"/>
    <col min="2324" max="2324" width="13.28515625" customWidth="1"/>
    <col min="2561" max="2568" width="6.7109375" customWidth="1"/>
    <col min="2569" max="2572" width="5.7109375" customWidth="1"/>
    <col min="2573" max="2574" width="11.5703125" customWidth="1"/>
    <col min="2575" max="2575" width="13.7109375" customWidth="1"/>
    <col min="2577" max="2577" width="11.140625" customWidth="1"/>
    <col min="2578" max="2578" width="34.5703125" customWidth="1"/>
    <col min="2580" max="2580" width="13.28515625" customWidth="1"/>
    <col min="2817" max="2824" width="6.7109375" customWidth="1"/>
    <col min="2825" max="2828" width="5.7109375" customWidth="1"/>
    <col min="2829" max="2830" width="11.5703125" customWidth="1"/>
    <col min="2831" max="2831" width="13.7109375" customWidth="1"/>
    <col min="2833" max="2833" width="11.140625" customWidth="1"/>
    <col min="2834" max="2834" width="34.5703125" customWidth="1"/>
    <col min="2836" max="2836" width="13.28515625" customWidth="1"/>
    <col min="3073" max="3080" width="6.7109375" customWidth="1"/>
    <col min="3081" max="3084" width="5.7109375" customWidth="1"/>
    <col min="3085" max="3086" width="11.5703125" customWidth="1"/>
    <col min="3087" max="3087" width="13.7109375" customWidth="1"/>
    <col min="3089" max="3089" width="11.140625" customWidth="1"/>
    <col min="3090" max="3090" width="34.5703125" customWidth="1"/>
    <col min="3092" max="3092" width="13.28515625" customWidth="1"/>
    <col min="3329" max="3336" width="6.7109375" customWidth="1"/>
    <col min="3337" max="3340" width="5.7109375" customWidth="1"/>
    <col min="3341" max="3342" width="11.5703125" customWidth="1"/>
    <col min="3343" max="3343" width="13.7109375" customWidth="1"/>
    <col min="3345" max="3345" width="11.140625" customWidth="1"/>
    <col min="3346" max="3346" width="34.5703125" customWidth="1"/>
    <col min="3348" max="3348" width="13.28515625" customWidth="1"/>
    <col min="3585" max="3592" width="6.7109375" customWidth="1"/>
    <col min="3593" max="3596" width="5.7109375" customWidth="1"/>
    <col min="3597" max="3598" width="11.5703125" customWidth="1"/>
    <col min="3599" max="3599" width="13.7109375" customWidth="1"/>
    <col min="3601" max="3601" width="11.140625" customWidth="1"/>
    <col min="3602" max="3602" width="34.5703125" customWidth="1"/>
    <col min="3604" max="3604" width="13.28515625" customWidth="1"/>
    <col min="3841" max="3848" width="6.7109375" customWidth="1"/>
    <col min="3849" max="3852" width="5.7109375" customWidth="1"/>
    <col min="3853" max="3854" width="11.5703125" customWidth="1"/>
    <col min="3855" max="3855" width="13.7109375" customWidth="1"/>
    <col min="3857" max="3857" width="11.140625" customWidth="1"/>
    <col min="3858" max="3858" width="34.5703125" customWidth="1"/>
    <col min="3860" max="3860" width="13.28515625" customWidth="1"/>
    <col min="4097" max="4104" width="6.7109375" customWidth="1"/>
    <col min="4105" max="4108" width="5.7109375" customWidth="1"/>
    <col min="4109" max="4110" width="11.5703125" customWidth="1"/>
    <col min="4111" max="4111" width="13.7109375" customWidth="1"/>
    <col min="4113" max="4113" width="11.140625" customWidth="1"/>
    <col min="4114" max="4114" width="34.5703125" customWidth="1"/>
    <col min="4116" max="4116" width="13.28515625" customWidth="1"/>
    <col min="4353" max="4360" width="6.7109375" customWidth="1"/>
    <col min="4361" max="4364" width="5.7109375" customWidth="1"/>
    <col min="4365" max="4366" width="11.5703125" customWidth="1"/>
    <col min="4367" max="4367" width="13.7109375" customWidth="1"/>
    <col min="4369" max="4369" width="11.140625" customWidth="1"/>
    <col min="4370" max="4370" width="34.5703125" customWidth="1"/>
    <col min="4372" max="4372" width="13.28515625" customWidth="1"/>
    <col min="4609" max="4616" width="6.7109375" customWidth="1"/>
    <col min="4617" max="4620" width="5.7109375" customWidth="1"/>
    <col min="4621" max="4622" width="11.5703125" customWidth="1"/>
    <col min="4623" max="4623" width="13.7109375" customWidth="1"/>
    <col min="4625" max="4625" width="11.140625" customWidth="1"/>
    <col min="4626" max="4626" width="34.5703125" customWidth="1"/>
    <col min="4628" max="4628" width="13.28515625" customWidth="1"/>
    <col min="4865" max="4872" width="6.7109375" customWidth="1"/>
    <col min="4873" max="4876" width="5.7109375" customWidth="1"/>
    <col min="4877" max="4878" width="11.5703125" customWidth="1"/>
    <col min="4879" max="4879" width="13.7109375" customWidth="1"/>
    <col min="4881" max="4881" width="11.140625" customWidth="1"/>
    <col min="4882" max="4882" width="34.5703125" customWidth="1"/>
    <col min="4884" max="4884" width="13.28515625" customWidth="1"/>
    <col min="5121" max="5128" width="6.7109375" customWidth="1"/>
    <col min="5129" max="5132" width="5.7109375" customWidth="1"/>
    <col min="5133" max="5134" width="11.5703125" customWidth="1"/>
    <col min="5135" max="5135" width="13.7109375" customWidth="1"/>
    <col min="5137" max="5137" width="11.140625" customWidth="1"/>
    <col min="5138" max="5138" width="34.5703125" customWidth="1"/>
    <col min="5140" max="5140" width="13.28515625" customWidth="1"/>
    <col min="5377" max="5384" width="6.7109375" customWidth="1"/>
    <col min="5385" max="5388" width="5.7109375" customWidth="1"/>
    <col min="5389" max="5390" width="11.5703125" customWidth="1"/>
    <col min="5391" max="5391" width="13.7109375" customWidth="1"/>
    <col min="5393" max="5393" width="11.140625" customWidth="1"/>
    <col min="5394" max="5394" width="34.5703125" customWidth="1"/>
    <col min="5396" max="5396" width="13.28515625" customWidth="1"/>
    <col min="5633" max="5640" width="6.7109375" customWidth="1"/>
    <col min="5641" max="5644" width="5.7109375" customWidth="1"/>
    <col min="5645" max="5646" width="11.5703125" customWidth="1"/>
    <col min="5647" max="5647" width="13.7109375" customWidth="1"/>
    <col min="5649" max="5649" width="11.140625" customWidth="1"/>
    <col min="5650" max="5650" width="34.5703125" customWidth="1"/>
    <col min="5652" max="5652" width="13.28515625" customWidth="1"/>
    <col min="5889" max="5896" width="6.7109375" customWidth="1"/>
    <col min="5897" max="5900" width="5.7109375" customWidth="1"/>
    <col min="5901" max="5902" width="11.5703125" customWidth="1"/>
    <col min="5903" max="5903" width="13.7109375" customWidth="1"/>
    <col min="5905" max="5905" width="11.140625" customWidth="1"/>
    <col min="5906" max="5906" width="34.5703125" customWidth="1"/>
    <col min="5908" max="5908" width="13.28515625" customWidth="1"/>
    <col min="6145" max="6152" width="6.7109375" customWidth="1"/>
    <col min="6153" max="6156" width="5.7109375" customWidth="1"/>
    <col min="6157" max="6158" width="11.5703125" customWidth="1"/>
    <col min="6159" max="6159" width="13.7109375" customWidth="1"/>
    <col min="6161" max="6161" width="11.140625" customWidth="1"/>
    <col min="6162" max="6162" width="34.5703125" customWidth="1"/>
    <col min="6164" max="6164" width="13.28515625" customWidth="1"/>
    <col min="6401" max="6408" width="6.7109375" customWidth="1"/>
    <col min="6409" max="6412" width="5.7109375" customWidth="1"/>
    <col min="6413" max="6414" width="11.5703125" customWidth="1"/>
    <col min="6415" max="6415" width="13.7109375" customWidth="1"/>
    <col min="6417" max="6417" width="11.140625" customWidth="1"/>
    <col min="6418" max="6418" width="34.5703125" customWidth="1"/>
    <col min="6420" max="6420" width="13.28515625" customWidth="1"/>
    <col min="6657" max="6664" width="6.7109375" customWidth="1"/>
    <col min="6665" max="6668" width="5.7109375" customWidth="1"/>
    <col min="6669" max="6670" width="11.5703125" customWidth="1"/>
    <col min="6671" max="6671" width="13.7109375" customWidth="1"/>
    <col min="6673" max="6673" width="11.140625" customWidth="1"/>
    <col min="6674" max="6674" width="34.5703125" customWidth="1"/>
    <col min="6676" max="6676" width="13.28515625" customWidth="1"/>
    <col min="6913" max="6920" width="6.7109375" customWidth="1"/>
    <col min="6921" max="6924" width="5.7109375" customWidth="1"/>
    <col min="6925" max="6926" width="11.5703125" customWidth="1"/>
    <col min="6927" max="6927" width="13.7109375" customWidth="1"/>
    <col min="6929" max="6929" width="11.140625" customWidth="1"/>
    <col min="6930" max="6930" width="34.5703125" customWidth="1"/>
    <col min="6932" max="6932" width="13.28515625" customWidth="1"/>
    <col min="7169" max="7176" width="6.7109375" customWidth="1"/>
    <col min="7177" max="7180" width="5.7109375" customWidth="1"/>
    <col min="7181" max="7182" width="11.5703125" customWidth="1"/>
    <col min="7183" max="7183" width="13.7109375" customWidth="1"/>
    <col min="7185" max="7185" width="11.140625" customWidth="1"/>
    <col min="7186" max="7186" width="34.5703125" customWidth="1"/>
    <col min="7188" max="7188" width="13.28515625" customWidth="1"/>
    <col min="7425" max="7432" width="6.7109375" customWidth="1"/>
    <col min="7433" max="7436" width="5.7109375" customWidth="1"/>
    <col min="7437" max="7438" width="11.5703125" customWidth="1"/>
    <col min="7439" max="7439" width="13.7109375" customWidth="1"/>
    <col min="7441" max="7441" width="11.140625" customWidth="1"/>
    <col min="7442" max="7442" width="34.5703125" customWidth="1"/>
    <col min="7444" max="7444" width="13.28515625" customWidth="1"/>
    <col min="7681" max="7688" width="6.7109375" customWidth="1"/>
    <col min="7689" max="7692" width="5.7109375" customWidth="1"/>
    <col min="7693" max="7694" width="11.5703125" customWidth="1"/>
    <col min="7695" max="7695" width="13.7109375" customWidth="1"/>
    <col min="7697" max="7697" width="11.140625" customWidth="1"/>
    <col min="7698" max="7698" width="34.5703125" customWidth="1"/>
    <col min="7700" max="7700" width="13.28515625" customWidth="1"/>
    <col min="7937" max="7944" width="6.7109375" customWidth="1"/>
    <col min="7945" max="7948" width="5.7109375" customWidth="1"/>
    <col min="7949" max="7950" width="11.5703125" customWidth="1"/>
    <col min="7951" max="7951" width="13.7109375" customWidth="1"/>
    <col min="7953" max="7953" width="11.140625" customWidth="1"/>
    <col min="7954" max="7954" width="34.5703125" customWidth="1"/>
    <col min="7956" max="7956" width="13.28515625" customWidth="1"/>
    <col min="8193" max="8200" width="6.7109375" customWidth="1"/>
    <col min="8201" max="8204" width="5.7109375" customWidth="1"/>
    <col min="8205" max="8206" width="11.5703125" customWidth="1"/>
    <col min="8207" max="8207" width="13.7109375" customWidth="1"/>
    <col min="8209" max="8209" width="11.140625" customWidth="1"/>
    <col min="8210" max="8210" width="34.5703125" customWidth="1"/>
    <col min="8212" max="8212" width="13.28515625" customWidth="1"/>
    <col min="8449" max="8456" width="6.7109375" customWidth="1"/>
    <col min="8457" max="8460" width="5.7109375" customWidth="1"/>
    <col min="8461" max="8462" width="11.5703125" customWidth="1"/>
    <col min="8463" max="8463" width="13.7109375" customWidth="1"/>
    <col min="8465" max="8465" width="11.140625" customWidth="1"/>
    <col min="8466" max="8466" width="34.5703125" customWidth="1"/>
    <col min="8468" max="8468" width="13.28515625" customWidth="1"/>
    <col min="8705" max="8712" width="6.7109375" customWidth="1"/>
    <col min="8713" max="8716" width="5.7109375" customWidth="1"/>
    <col min="8717" max="8718" width="11.5703125" customWidth="1"/>
    <col min="8719" max="8719" width="13.7109375" customWidth="1"/>
    <col min="8721" max="8721" width="11.140625" customWidth="1"/>
    <col min="8722" max="8722" width="34.5703125" customWidth="1"/>
    <col min="8724" max="8724" width="13.28515625" customWidth="1"/>
    <col min="8961" max="8968" width="6.7109375" customWidth="1"/>
    <col min="8969" max="8972" width="5.7109375" customWidth="1"/>
    <col min="8973" max="8974" width="11.5703125" customWidth="1"/>
    <col min="8975" max="8975" width="13.7109375" customWidth="1"/>
    <col min="8977" max="8977" width="11.140625" customWidth="1"/>
    <col min="8978" max="8978" width="34.5703125" customWidth="1"/>
    <col min="8980" max="8980" width="13.28515625" customWidth="1"/>
    <col min="9217" max="9224" width="6.7109375" customWidth="1"/>
    <col min="9225" max="9228" width="5.7109375" customWidth="1"/>
    <col min="9229" max="9230" width="11.5703125" customWidth="1"/>
    <col min="9231" max="9231" width="13.7109375" customWidth="1"/>
    <col min="9233" max="9233" width="11.140625" customWidth="1"/>
    <col min="9234" max="9234" width="34.5703125" customWidth="1"/>
    <col min="9236" max="9236" width="13.28515625" customWidth="1"/>
    <col min="9473" max="9480" width="6.7109375" customWidth="1"/>
    <col min="9481" max="9484" width="5.7109375" customWidth="1"/>
    <col min="9485" max="9486" width="11.5703125" customWidth="1"/>
    <col min="9487" max="9487" width="13.7109375" customWidth="1"/>
    <col min="9489" max="9489" width="11.140625" customWidth="1"/>
    <col min="9490" max="9490" width="34.5703125" customWidth="1"/>
    <col min="9492" max="9492" width="13.28515625" customWidth="1"/>
    <col min="9729" max="9736" width="6.7109375" customWidth="1"/>
    <col min="9737" max="9740" width="5.7109375" customWidth="1"/>
    <col min="9741" max="9742" width="11.5703125" customWidth="1"/>
    <col min="9743" max="9743" width="13.7109375" customWidth="1"/>
    <col min="9745" max="9745" width="11.140625" customWidth="1"/>
    <col min="9746" max="9746" width="34.5703125" customWidth="1"/>
    <col min="9748" max="9748" width="13.28515625" customWidth="1"/>
    <col min="9985" max="9992" width="6.7109375" customWidth="1"/>
    <col min="9993" max="9996" width="5.7109375" customWidth="1"/>
    <col min="9997" max="9998" width="11.5703125" customWidth="1"/>
    <col min="9999" max="9999" width="13.7109375" customWidth="1"/>
    <col min="10001" max="10001" width="11.140625" customWidth="1"/>
    <col min="10002" max="10002" width="34.5703125" customWidth="1"/>
    <col min="10004" max="10004" width="13.28515625" customWidth="1"/>
    <col min="10241" max="10248" width="6.7109375" customWidth="1"/>
    <col min="10249" max="10252" width="5.7109375" customWidth="1"/>
    <col min="10253" max="10254" width="11.5703125" customWidth="1"/>
    <col min="10255" max="10255" width="13.7109375" customWidth="1"/>
    <col min="10257" max="10257" width="11.140625" customWidth="1"/>
    <col min="10258" max="10258" width="34.5703125" customWidth="1"/>
    <col min="10260" max="10260" width="13.28515625" customWidth="1"/>
    <col min="10497" max="10504" width="6.7109375" customWidth="1"/>
    <col min="10505" max="10508" width="5.7109375" customWidth="1"/>
    <col min="10509" max="10510" width="11.5703125" customWidth="1"/>
    <col min="10511" max="10511" width="13.7109375" customWidth="1"/>
    <col min="10513" max="10513" width="11.140625" customWidth="1"/>
    <col min="10514" max="10514" width="34.5703125" customWidth="1"/>
    <col min="10516" max="10516" width="13.28515625" customWidth="1"/>
    <col min="10753" max="10760" width="6.7109375" customWidth="1"/>
    <col min="10761" max="10764" width="5.7109375" customWidth="1"/>
    <col min="10765" max="10766" width="11.5703125" customWidth="1"/>
    <col min="10767" max="10767" width="13.7109375" customWidth="1"/>
    <col min="10769" max="10769" width="11.140625" customWidth="1"/>
    <col min="10770" max="10770" width="34.5703125" customWidth="1"/>
    <col min="10772" max="10772" width="13.28515625" customWidth="1"/>
    <col min="11009" max="11016" width="6.7109375" customWidth="1"/>
    <col min="11017" max="11020" width="5.7109375" customWidth="1"/>
    <col min="11021" max="11022" width="11.5703125" customWidth="1"/>
    <col min="11023" max="11023" width="13.7109375" customWidth="1"/>
    <col min="11025" max="11025" width="11.140625" customWidth="1"/>
    <col min="11026" max="11026" width="34.5703125" customWidth="1"/>
    <col min="11028" max="11028" width="13.28515625" customWidth="1"/>
    <col min="11265" max="11272" width="6.7109375" customWidth="1"/>
    <col min="11273" max="11276" width="5.7109375" customWidth="1"/>
    <col min="11277" max="11278" width="11.5703125" customWidth="1"/>
    <col min="11279" max="11279" width="13.7109375" customWidth="1"/>
    <col min="11281" max="11281" width="11.140625" customWidth="1"/>
    <col min="11282" max="11282" width="34.5703125" customWidth="1"/>
    <col min="11284" max="11284" width="13.28515625" customWidth="1"/>
    <col min="11521" max="11528" width="6.7109375" customWidth="1"/>
    <col min="11529" max="11532" width="5.7109375" customWidth="1"/>
    <col min="11533" max="11534" width="11.5703125" customWidth="1"/>
    <col min="11535" max="11535" width="13.7109375" customWidth="1"/>
    <col min="11537" max="11537" width="11.140625" customWidth="1"/>
    <col min="11538" max="11538" width="34.5703125" customWidth="1"/>
    <col min="11540" max="11540" width="13.28515625" customWidth="1"/>
    <col min="11777" max="11784" width="6.7109375" customWidth="1"/>
    <col min="11785" max="11788" width="5.7109375" customWidth="1"/>
    <col min="11789" max="11790" width="11.5703125" customWidth="1"/>
    <col min="11791" max="11791" width="13.7109375" customWidth="1"/>
    <col min="11793" max="11793" width="11.140625" customWidth="1"/>
    <col min="11794" max="11794" width="34.5703125" customWidth="1"/>
    <col min="11796" max="11796" width="13.28515625" customWidth="1"/>
    <col min="12033" max="12040" width="6.7109375" customWidth="1"/>
    <col min="12041" max="12044" width="5.7109375" customWidth="1"/>
    <col min="12045" max="12046" width="11.5703125" customWidth="1"/>
    <col min="12047" max="12047" width="13.7109375" customWidth="1"/>
    <col min="12049" max="12049" width="11.140625" customWidth="1"/>
    <col min="12050" max="12050" width="34.5703125" customWidth="1"/>
    <col min="12052" max="12052" width="13.28515625" customWidth="1"/>
    <col min="12289" max="12296" width="6.7109375" customWidth="1"/>
    <col min="12297" max="12300" width="5.7109375" customWidth="1"/>
    <col min="12301" max="12302" width="11.5703125" customWidth="1"/>
    <col min="12303" max="12303" width="13.7109375" customWidth="1"/>
    <col min="12305" max="12305" width="11.140625" customWidth="1"/>
    <col min="12306" max="12306" width="34.5703125" customWidth="1"/>
    <col min="12308" max="12308" width="13.28515625" customWidth="1"/>
    <col min="12545" max="12552" width="6.7109375" customWidth="1"/>
    <col min="12553" max="12556" width="5.7109375" customWidth="1"/>
    <col min="12557" max="12558" width="11.5703125" customWidth="1"/>
    <col min="12559" max="12559" width="13.7109375" customWidth="1"/>
    <col min="12561" max="12561" width="11.140625" customWidth="1"/>
    <col min="12562" max="12562" width="34.5703125" customWidth="1"/>
    <col min="12564" max="12564" width="13.28515625" customWidth="1"/>
    <col min="12801" max="12808" width="6.7109375" customWidth="1"/>
    <col min="12809" max="12812" width="5.7109375" customWidth="1"/>
    <col min="12813" max="12814" width="11.5703125" customWidth="1"/>
    <col min="12815" max="12815" width="13.7109375" customWidth="1"/>
    <col min="12817" max="12817" width="11.140625" customWidth="1"/>
    <col min="12818" max="12818" width="34.5703125" customWidth="1"/>
    <col min="12820" max="12820" width="13.28515625" customWidth="1"/>
    <col min="13057" max="13064" width="6.7109375" customWidth="1"/>
    <col min="13065" max="13068" width="5.7109375" customWidth="1"/>
    <col min="13069" max="13070" width="11.5703125" customWidth="1"/>
    <col min="13071" max="13071" width="13.7109375" customWidth="1"/>
    <col min="13073" max="13073" width="11.140625" customWidth="1"/>
    <col min="13074" max="13074" width="34.5703125" customWidth="1"/>
    <col min="13076" max="13076" width="13.28515625" customWidth="1"/>
    <col min="13313" max="13320" width="6.7109375" customWidth="1"/>
    <col min="13321" max="13324" width="5.7109375" customWidth="1"/>
    <col min="13325" max="13326" width="11.5703125" customWidth="1"/>
    <col min="13327" max="13327" width="13.7109375" customWidth="1"/>
    <col min="13329" max="13329" width="11.140625" customWidth="1"/>
    <col min="13330" max="13330" width="34.5703125" customWidth="1"/>
    <col min="13332" max="13332" width="13.28515625" customWidth="1"/>
    <col min="13569" max="13576" width="6.7109375" customWidth="1"/>
    <col min="13577" max="13580" width="5.7109375" customWidth="1"/>
    <col min="13581" max="13582" width="11.5703125" customWidth="1"/>
    <col min="13583" max="13583" width="13.7109375" customWidth="1"/>
    <col min="13585" max="13585" width="11.140625" customWidth="1"/>
    <col min="13586" max="13586" width="34.5703125" customWidth="1"/>
    <col min="13588" max="13588" width="13.28515625" customWidth="1"/>
    <col min="13825" max="13832" width="6.7109375" customWidth="1"/>
    <col min="13833" max="13836" width="5.7109375" customWidth="1"/>
    <col min="13837" max="13838" width="11.5703125" customWidth="1"/>
    <col min="13839" max="13839" width="13.7109375" customWidth="1"/>
    <col min="13841" max="13841" width="11.140625" customWidth="1"/>
    <col min="13842" max="13842" width="34.5703125" customWidth="1"/>
    <col min="13844" max="13844" width="13.28515625" customWidth="1"/>
    <col min="14081" max="14088" width="6.7109375" customWidth="1"/>
    <col min="14089" max="14092" width="5.7109375" customWidth="1"/>
    <col min="14093" max="14094" width="11.5703125" customWidth="1"/>
    <col min="14095" max="14095" width="13.7109375" customWidth="1"/>
    <col min="14097" max="14097" width="11.140625" customWidth="1"/>
    <col min="14098" max="14098" width="34.5703125" customWidth="1"/>
    <col min="14100" max="14100" width="13.28515625" customWidth="1"/>
    <col min="14337" max="14344" width="6.7109375" customWidth="1"/>
    <col min="14345" max="14348" width="5.7109375" customWidth="1"/>
    <col min="14349" max="14350" width="11.5703125" customWidth="1"/>
    <col min="14351" max="14351" width="13.7109375" customWidth="1"/>
    <col min="14353" max="14353" width="11.140625" customWidth="1"/>
    <col min="14354" max="14354" width="34.5703125" customWidth="1"/>
    <col min="14356" max="14356" width="13.28515625" customWidth="1"/>
    <col min="14593" max="14600" width="6.7109375" customWidth="1"/>
    <col min="14601" max="14604" width="5.7109375" customWidth="1"/>
    <col min="14605" max="14606" width="11.5703125" customWidth="1"/>
    <col min="14607" max="14607" width="13.7109375" customWidth="1"/>
    <col min="14609" max="14609" width="11.140625" customWidth="1"/>
    <col min="14610" max="14610" width="34.5703125" customWidth="1"/>
    <col min="14612" max="14612" width="13.28515625" customWidth="1"/>
    <col min="14849" max="14856" width="6.7109375" customWidth="1"/>
    <col min="14857" max="14860" width="5.7109375" customWidth="1"/>
    <col min="14861" max="14862" width="11.5703125" customWidth="1"/>
    <col min="14863" max="14863" width="13.7109375" customWidth="1"/>
    <col min="14865" max="14865" width="11.140625" customWidth="1"/>
    <col min="14866" max="14866" width="34.5703125" customWidth="1"/>
    <col min="14868" max="14868" width="13.28515625" customWidth="1"/>
    <col min="15105" max="15112" width="6.7109375" customWidth="1"/>
    <col min="15113" max="15116" width="5.7109375" customWidth="1"/>
    <col min="15117" max="15118" width="11.5703125" customWidth="1"/>
    <col min="15119" max="15119" width="13.7109375" customWidth="1"/>
    <col min="15121" max="15121" width="11.140625" customWidth="1"/>
    <col min="15122" max="15122" width="34.5703125" customWidth="1"/>
    <col min="15124" max="15124" width="13.28515625" customWidth="1"/>
    <col min="15361" max="15368" width="6.7109375" customWidth="1"/>
    <col min="15369" max="15372" width="5.7109375" customWidth="1"/>
    <col min="15373" max="15374" width="11.5703125" customWidth="1"/>
    <col min="15375" max="15375" width="13.7109375" customWidth="1"/>
    <col min="15377" max="15377" width="11.140625" customWidth="1"/>
    <col min="15378" max="15378" width="34.5703125" customWidth="1"/>
    <col min="15380" max="15380" width="13.28515625" customWidth="1"/>
    <col min="15617" max="15624" width="6.7109375" customWidth="1"/>
    <col min="15625" max="15628" width="5.7109375" customWidth="1"/>
    <col min="15629" max="15630" width="11.5703125" customWidth="1"/>
    <col min="15631" max="15631" width="13.7109375" customWidth="1"/>
    <col min="15633" max="15633" width="11.140625" customWidth="1"/>
    <col min="15634" max="15634" width="34.5703125" customWidth="1"/>
    <col min="15636" max="15636" width="13.28515625" customWidth="1"/>
    <col min="15873" max="15880" width="6.7109375" customWidth="1"/>
    <col min="15881" max="15884" width="5.7109375" customWidth="1"/>
    <col min="15885" max="15886" width="11.5703125" customWidth="1"/>
    <col min="15887" max="15887" width="13.7109375" customWidth="1"/>
    <col min="15889" max="15889" width="11.140625" customWidth="1"/>
    <col min="15890" max="15890" width="34.5703125" customWidth="1"/>
    <col min="15892" max="15892" width="13.28515625" customWidth="1"/>
    <col min="16129" max="16136" width="6.7109375" customWidth="1"/>
    <col min="16137" max="16140" width="5.7109375" customWidth="1"/>
    <col min="16141" max="16142" width="11.5703125" customWidth="1"/>
    <col min="16143" max="16143" width="13.7109375" customWidth="1"/>
    <col min="16145" max="16145" width="11.140625" customWidth="1"/>
    <col min="16146" max="16146" width="34.5703125" customWidth="1"/>
    <col min="16148" max="16148" width="13.28515625" customWidth="1"/>
  </cols>
  <sheetData>
    <row r="1" spans="1:20" ht="24" customHeight="1" x14ac:dyDescent="0.2">
      <c r="A1" s="115" t="s">
        <v>293</v>
      </c>
      <c r="B1" s="115" t="s">
        <v>286</v>
      </c>
      <c r="C1" s="115" t="s">
        <v>287</v>
      </c>
      <c r="D1" s="115" t="s">
        <v>288</v>
      </c>
      <c r="E1" s="115" t="s">
        <v>289</v>
      </c>
      <c r="F1" s="115" t="s">
        <v>290</v>
      </c>
      <c r="G1" s="115" t="s">
        <v>291</v>
      </c>
      <c r="H1" s="115"/>
      <c r="I1" s="189"/>
      <c r="J1" s="189"/>
      <c r="K1" s="189"/>
      <c r="L1" s="189"/>
      <c r="M1" s="115" t="s">
        <v>70</v>
      </c>
      <c r="N1" s="93" t="s">
        <v>66</v>
      </c>
      <c r="O1" s="110" t="s">
        <v>67</v>
      </c>
    </row>
    <row r="2" spans="1:20" x14ac:dyDescent="0.2">
      <c r="A2" s="112" t="s">
        <v>69</v>
      </c>
      <c r="B2" s="112" t="s">
        <v>69</v>
      </c>
      <c r="C2" s="93" t="s">
        <v>69</v>
      </c>
      <c r="D2" s="112" t="s">
        <v>69</v>
      </c>
      <c r="E2" s="93" t="s">
        <v>69</v>
      </c>
      <c r="F2" s="112" t="s">
        <v>69</v>
      </c>
      <c r="G2" s="93" t="s">
        <v>69</v>
      </c>
      <c r="I2" s="190"/>
      <c r="J2" s="191"/>
      <c r="K2" s="190"/>
      <c r="L2" s="191"/>
      <c r="N2" s="192" t="s">
        <v>374</v>
      </c>
      <c r="O2" s="7">
        <v>2</v>
      </c>
    </row>
    <row r="3" spans="1:20" x14ac:dyDescent="0.2">
      <c r="A3" s="112" t="s">
        <v>69</v>
      </c>
      <c r="B3" s="112" t="s">
        <v>69</v>
      </c>
      <c r="C3" s="93" t="s">
        <v>69</v>
      </c>
      <c r="D3" s="111" t="s">
        <v>69</v>
      </c>
      <c r="E3" s="93" t="s">
        <v>69</v>
      </c>
      <c r="F3" s="112" t="s">
        <v>69</v>
      </c>
      <c r="G3" s="93" t="s">
        <v>69</v>
      </c>
      <c r="I3" s="190"/>
      <c r="J3" s="191"/>
      <c r="K3" s="190"/>
      <c r="L3" s="191"/>
      <c r="N3" s="192" t="s">
        <v>374</v>
      </c>
      <c r="O3" s="7">
        <v>3</v>
      </c>
    </row>
    <row r="4" spans="1:20" x14ac:dyDescent="0.2">
      <c r="A4" s="112" t="s">
        <v>69</v>
      </c>
      <c r="B4" s="112" t="s">
        <v>69</v>
      </c>
      <c r="C4" s="93" t="s">
        <v>69</v>
      </c>
      <c r="D4" s="111" t="s">
        <v>69</v>
      </c>
      <c r="E4" s="93" t="s">
        <v>69</v>
      </c>
      <c r="F4" s="112" t="s">
        <v>69</v>
      </c>
      <c r="G4" s="93" t="s">
        <v>69</v>
      </c>
      <c r="I4" s="190"/>
      <c r="J4" s="191"/>
      <c r="K4" s="190"/>
      <c r="L4" s="191"/>
      <c r="N4" s="192" t="s">
        <v>374</v>
      </c>
      <c r="O4" s="7">
        <v>4</v>
      </c>
      <c r="Q4" s="45" t="s">
        <v>16</v>
      </c>
      <c r="R4" s="46" t="s">
        <v>27</v>
      </c>
      <c r="T4" s="119"/>
    </row>
    <row r="5" spans="1:20" x14ac:dyDescent="0.2">
      <c r="A5" s="112" t="s">
        <v>69</v>
      </c>
      <c r="B5" s="112" t="s">
        <v>69</v>
      </c>
      <c r="C5" s="93" t="s">
        <v>69</v>
      </c>
      <c r="D5" s="111" t="s">
        <v>69</v>
      </c>
      <c r="E5" s="93" t="s">
        <v>69</v>
      </c>
      <c r="F5" s="112" t="s">
        <v>69</v>
      </c>
      <c r="G5" s="93" t="s">
        <v>69</v>
      </c>
      <c r="I5" s="190"/>
      <c r="J5" s="191"/>
      <c r="K5" s="190"/>
      <c r="L5" s="191"/>
      <c r="N5" s="192" t="s">
        <v>374</v>
      </c>
      <c r="O5" s="7">
        <v>5</v>
      </c>
      <c r="Q5" s="49" t="s">
        <v>17</v>
      </c>
      <c r="R5" s="193" t="s">
        <v>88</v>
      </c>
      <c r="T5" s="119"/>
    </row>
    <row r="6" spans="1:20" x14ac:dyDescent="0.2">
      <c r="A6" s="203" t="s">
        <v>374</v>
      </c>
      <c r="B6" s="194" t="s">
        <v>374</v>
      </c>
      <c r="C6" s="203" t="s">
        <v>374</v>
      </c>
      <c r="D6" s="194" t="s">
        <v>374</v>
      </c>
      <c r="E6" s="203" t="s">
        <v>374</v>
      </c>
      <c r="F6" s="194" t="s">
        <v>374</v>
      </c>
      <c r="G6" s="203" t="s">
        <v>374</v>
      </c>
      <c r="I6" s="190"/>
      <c r="J6" s="191"/>
      <c r="K6" s="190"/>
      <c r="L6" s="191"/>
      <c r="N6" s="197" t="s">
        <v>374</v>
      </c>
      <c r="O6" s="7">
        <v>6</v>
      </c>
      <c r="Q6" s="49" t="s">
        <v>18</v>
      </c>
      <c r="R6" s="193" t="s">
        <v>89</v>
      </c>
    </row>
    <row r="7" spans="1:20" x14ac:dyDescent="0.2">
      <c r="A7" s="203" t="s">
        <v>374</v>
      </c>
      <c r="B7" s="194" t="s">
        <v>374</v>
      </c>
      <c r="C7" s="203" t="s">
        <v>374</v>
      </c>
      <c r="D7" s="194" t="s">
        <v>374</v>
      </c>
      <c r="E7" s="203" t="s">
        <v>374</v>
      </c>
      <c r="F7" s="194" t="s">
        <v>374</v>
      </c>
      <c r="G7" s="203" t="s">
        <v>374</v>
      </c>
      <c r="I7" s="190"/>
      <c r="J7" s="191"/>
      <c r="K7" s="190"/>
      <c r="L7" s="191"/>
      <c r="N7" s="195" t="s">
        <v>374</v>
      </c>
      <c r="O7" s="7">
        <v>7</v>
      </c>
      <c r="Q7" s="49" t="s">
        <v>19</v>
      </c>
      <c r="R7" s="193" t="s">
        <v>194</v>
      </c>
    </row>
    <row r="8" spans="1:20" x14ac:dyDescent="0.2">
      <c r="A8" s="203" t="s">
        <v>374</v>
      </c>
      <c r="B8" s="194" t="s">
        <v>374</v>
      </c>
      <c r="C8" s="203" t="s">
        <v>374</v>
      </c>
      <c r="D8" s="194" t="s">
        <v>374</v>
      </c>
      <c r="E8" s="203" t="s">
        <v>374</v>
      </c>
      <c r="F8" s="194" t="s">
        <v>374</v>
      </c>
      <c r="G8" s="203" t="s">
        <v>374</v>
      </c>
      <c r="I8" s="190"/>
      <c r="J8" s="191"/>
      <c r="K8" s="190"/>
      <c r="L8" s="191"/>
      <c r="N8" s="197" t="s">
        <v>374</v>
      </c>
      <c r="O8" s="7">
        <v>8</v>
      </c>
      <c r="Q8" s="49" t="s">
        <v>20</v>
      </c>
      <c r="R8" s="193" t="s">
        <v>195</v>
      </c>
    </row>
    <row r="9" spans="1:20" x14ac:dyDescent="0.2">
      <c r="A9" s="194" t="s">
        <v>375</v>
      </c>
      <c r="B9" s="194" t="s">
        <v>376</v>
      </c>
      <c r="C9" s="199" t="s">
        <v>375</v>
      </c>
      <c r="D9" s="198" t="s">
        <v>375</v>
      </c>
      <c r="E9" s="199" t="s">
        <v>375</v>
      </c>
      <c r="F9" s="198" t="s">
        <v>375</v>
      </c>
      <c r="G9" s="199" t="s">
        <v>375</v>
      </c>
      <c r="I9" s="190"/>
      <c r="J9" s="191"/>
      <c r="K9" s="190"/>
      <c r="L9" s="191"/>
      <c r="N9" s="199" t="s">
        <v>375</v>
      </c>
      <c r="O9" s="7">
        <v>9</v>
      </c>
      <c r="Q9" s="49" t="s">
        <v>21</v>
      </c>
      <c r="R9" s="193" t="s">
        <v>211</v>
      </c>
    </row>
    <row r="10" spans="1:20" x14ac:dyDescent="0.2">
      <c r="A10" s="194" t="s">
        <v>375</v>
      </c>
      <c r="B10" s="194" t="s">
        <v>376</v>
      </c>
      <c r="C10" s="199" t="s">
        <v>375</v>
      </c>
      <c r="D10" s="198" t="s">
        <v>375</v>
      </c>
      <c r="E10" s="199" t="s">
        <v>375</v>
      </c>
      <c r="F10" s="198" t="s">
        <v>375</v>
      </c>
      <c r="G10" s="199" t="s">
        <v>375</v>
      </c>
      <c r="I10" s="190"/>
      <c r="J10" s="191"/>
      <c r="K10" s="190"/>
      <c r="L10" s="191"/>
      <c r="N10" s="199" t="s">
        <v>375</v>
      </c>
      <c r="O10" s="7">
        <v>10</v>
      </c>
      <c r="Q10" s="49" t="s">
        <v>38</v>
      </c>
      <c r="R10" s="193" t="s">
        <v>173</v>
      </c>
    </row>
    <row r="11" spans="1:20" x14ac:dyDescent="0.2">
      <c r="A11" s="194" t="s">
        <v>377</v>
      </c>
      <c r="B11" s="194" t="s">
        <v>376</v>
      </c>
      <c r="C11" s="199" t="s">
        <v>378</v>
      </c>
      <c r="D11" s="198" t="s">
        <v>378</v>
      </c>
      <c r="E11" s="199" t="s">
        <v>378</v>
      </c>
      <c r="F11" s="198" t="s">
        <v>378</v>
      </c>
      <c r="G11" s="199" t="s">
        <v>378</v>
      </c>
      <c r="I11" s="190"/>
      <c r="J11" s="191"/>
      <c r="K11" s="190"/>
      <c r="L11" s="191"/>
      <c r="N11" s="199" t="s">
        <v>378</v>
      </c>
      <c r="O11" s="7">
        <v>11</v>
      </c>
      <c r="Q11" s="49" t="s">
        <v>63</v>
      </c>
      <c r="R11" s="193" t="s">
        <v>174</v>
      </c>
    </row>
    <row r="12" spans="1:20" x14ac:dyDescent="0.2">
      <c r="A12" s="194" t="s">
        <v>377</v>
      </c>
      <c r="B12" s="194" t="s">
        <v>376</v>
      </c>
      <c r="C12" s="199" t="s">
        <v>378</v>
      </c>
      <c r="D12" s="198" t="s">
        <v>378</v>
      </c>
      <c r="E12" s="199" t="s">
        <v>378</v>
      </c>
      <c r="F12" s="198" t="s">
        <v>378</v>
      </c>
      <c r="G12" s="199" t="s">
        <v>378</v>
      </c>
      <c r="I12" s="190"/>
      <c r="J12" s="191"/>
      <c r="K12" s="190"/>
      <c r="L12" s="191"/>
      <c r="N12" s="201" t="s">
        <v>378</v>
      </c>
      <c r="O12" s="7">
        <v>12</v>
      </c>
      <c r="Q12" s="49" t="s">
        <v>62</v>
      </c>
      <c r="R12" s="193" t="s">
        <v>175</v>
      </c>
    </row>
    <row r="13" spans="1:20" x14ac:dyDescent="0.2">
      <c r="A13" s="194" t="s">
        <v>377</v>
      </c>
      <c r="B13" s="198" t="s">
        <v>379</v>
      </c>
      <c r="C13" s="199" t="s">
        <v>379</v>
      </c>
      <c r="D13" s="112" t="s">
        <v>312</v>
      </c>
      <c r="E13" s="94" t="s">
        <v>312</v>
      </c>
      <c r="F13" s="112" t="s">
        <v>312</v>
      </c>
      <c r="G13" s="94" t="s">
        <v>312</v>
      </c>
      <c r="I13" s="190"/>
      <c r="J13" s="191"/>
      <c r="K13" s="190"/>
      <c r="L13" s="191"/>
      <c r="N13" s="199" t="s">
        <v>379</v>
      </c>
      <c r="O13" s="7">
        <v>13</v>
      </c>
      <c r="Q13" s="52" t="s">
        <v>30</v>
      </c>
      <c r="R13" s="193" t="s">
        <v>176</v>
      </c>
    </row>
    <row r="14" spans="1:20" x14ac:dyDescent="0.2">
      <c r="A14" s="194" t="s">
        <v>377</v>
      </c>
      <c r="B14" s="198" t="s">
        <v>379</v>
      </c>
      <c r="C14" s="199" t="s">
        <v>379</v>
      </c>
      <c r="D14" s="112" t="s">
        <v>312</v>
      </c>
      <c r="E14" s="94" t="s">
        <v>312</v>
      </c>
      <c r="F14" s="112" t="s">
        <v>312</v>
      </c>
      <c r="G14" s="94" t="s">
        <v>312</v>
      </c>
      <c r="I14" s="190"/>
      <c r="J14" s="191"/>
      <c r="K14" s="190"/>
      <c r="L14" s="191"/>
      <c r="N14" s="199" t="s">
        <v>379</v>
      </c>
      <c r="O14" s="7">
        <v>14</v>
      </c>
      <c r="Q14" s="54" t="s">
        <v>38</v>
      </c>
      <c r="R14" s="193" t="s">
        <v>171</v>
      </c>
    </row>
    <row r="15" spans="1:20" x14ac:dyDescent="0.2">
      <c r="A15" s="198" t="s">
        <v>380</v>
      </c>
      <c r="B15" s="194" t="s">
        <v>380</v>
      </c>
      <c r="C15" s="94" t="s">
        <v>68</v>
      </c>
      <c r="D15" s="112" t="s">
        <v>312</v>
      </c>
      <c r="E15" s="94" t="s">
        <v>312</v>
      </c>
      <c r="F15" s="112" t="s">
        <v>312</v>
      </c>
      <c r="G15" s="94" t="s">
        <v>312</v>
      </c>
      <c r="I15" s="190"/>
      <c r="J15" s="191"/>
      <c r="K15" s="190"/>
      <c r="L15" s="191"/>
      <c r="N15" s="199" t="s">
        <v>380</v>
      </c>
      <c r="O15" s="7">
        <v>15</v>
      </c>
      <c r="Q15" s="54" t="s">
        <v>42</v>
      </c>
      <c r="R15" s="193" t="s">
        <v>172</v>
      </c>
    </row>
    <row r="16" spans="1:20" x14ac:dyDescent="0.2">
      <c r="A16" s="198" t="s">
        <v>380</v>
      </c>
      <c r="B16" s="194" t="s">
        <v>380</v>
      </c>
      <c r="C16" s="94" t="s">
        <v>68</v>
      </c>
      <c r="D16" s="112" t="s">
        <v>312</v>
      </c>
      <c r="E16" s="94" t="s">
        <v>312</v>
      </c>
      <c r="F16" s="112" t="s">
        <v>312</v>
      </c>
      <c r="G16" s="94" t="s">
        <v>312</v>
      </c>
      <c r="I16" s="190"/>
      <c r="J16" s="191"/>
      <c r="K16" s="190"/>
      <c r="L16" s="191"/>
      <c r="N16" s="199" t="s">
        <v>380</v>
      </c>
      <c r="O16" s="7">
        <v>16</v>
      </c>
      <c r="Q16" s="7"/>
      <c r="R16" s="193" t="s">
        <v>177</v>
      </c>
    </row>
    <row r="17" spans="1:18" x14ac:dyDescent="0.2">
      <c r="A17" s="190" t="s">
        <v>212</v>
      </c>
      <c r="B17" s="190" t="s">
        <v>212</v>
      </c>
      <c r="C17" s="94" t="s">
        <v>68</v>
      </c>
      <c r="D17" s="112" t="s">
        <v>312</v>
      </c>
      <c r="E17" s="94" t="s">
        <v>312</v>
      </c>
      <c r="F17" s="112" t="s">
        <v>312</v>
      </c>
      <c r="G17" s="94" t="s">
        <v>312</v>
      </c>
      <c r="I17" s="190"/>
      <c r="J17" s="191"/>
      <c r="K17" s="190"/>
      <c r="L17" s="191"/>
      <c r="N17" s="199" t="s">
        <v>381</v>
      </c>
      <c r="O17" s="7">
        <v>17</v>
      </c>
      <c r="Q17" s="7"/>
      <c r="R17" s="193" t="s">
        <v>178</v>
      </c>
    </row>
    <row r="18" spans="1:18" x14ac:dyDescent="0.2">
      <c r="A18" s="190" t="s">
        <v>212</v>
      </c>
      <c r="B18" s="190" t="s">
        <v>212</v>
      </c>
      <c r="C18" s="94" t="s">
        <v>68</v>
      </c>
      <c r="D18" s="112" t="s">
        <v>312</v>
      </c>
      <c r="E18" s="94" t="s">
        <v>312</v>
      </c>
      <c r="F18" s="112" t="s">
        <v>312</v>
      </c>
      <c r="G18" s="94" t="s">
        <v>312</v>
      </c>
      <c r="I18" s="190"/>
      <c r="J18" s="191"/>
      <c r="K18" s="190"/>
      <c r="L18" s="191"/>
      <c r="N18" s="199" t="s">
        <v>381</v>
      </c>
      <c r="O18" s="7">
        <v>18</v>
      </c>
      <c r="Q18" s="44"/>
      <c r="R18" s="193" t="s">
        <v>179</v>
      </c>
    </row>
    <row r="19" spans="1:18" x14ac:dyDescent="0.2">
      <c r="A19" s="190" t="s">
        <v>212</v>
      </c>
      <c r="B19" s="190" t="s">
        <v>212</v>
      </c>
      <c r="C19" s="94" t="s">
        <v>68</v>
      </c>
      <c r="D19" s="112" t="s">
        <v>312</v>
      </c>
      <c r="E19" s="94" t="s">
        <v>312</v>
      </c>
      <c r="F19" s="112" t="s">
        <v>312</v>
      </c>
      <c r="G19" s="94" t="s">
        <v>312</v>
      </c>
      <c r="I19" s="190"/>
      <c r="J19" s="191"/>
      <c r="K19" s="190"/>
      <c r="L19" s="191"/>
      <c r="N19" s="94" t="s">
        <v>107</v>
      </c>
      <c r="O19" s="7">
        <v>19</v>
      </c>
      <c r="Q19" s="47" t="s">
        <v>22</v>
      </c>
      <c r="R19" s="193" t="s">
        <v>180</v>
      </c>
    </row>
    <row r="20" spans="1:18" x14ac:dyDescent="0.2">
      <c r="A20" s="190" t="s">
        <v>212</v>
      </c>
      <c r="B20" s="190" t="s">
        <v>212</v>
      </c>
      <c r="C20" s="94" t="s">
        <v>68</v>
      </c>
      <c r="D20" s="112" t="s">
        <v>312</v>
      </c>
      <c r="E20" s="94" t="s">
        <v>312</v>
      </c>
      <c r="F20" s="112" t="s">
        <v>312</v>
      </c>
      <c r="G20" s="94" t="s">
        <v>312</v>
      </c>
      <c r="I20" s="190"/>
      <c r="J20" s="191"/>
      <c r="K20" s="190"/>
      <c r="L20" s="191"/>
      <c r="N20" s="94" t="s">
        <v>107</v>
      </c>
      <c r="O20" s="7">
        <v>20</v>
      </c>
      <c r="Q20" s="50" t="s">
        <v>23</v>
      </c>
      <c r="R20" s="193" t="s">
        <v>181</v>
      </c>
    </row>
    <row r="21" spans="1:18" x14ac:dyDescent="0.2">
      <c r="A21" s="190" t="s">
        <v>212</v>
      </c>
      <c r="B21" s="190" t="s">
        <v>212</v>
      </c>
      <c r="C21" s="94" t="s">
        <v>68</v>
      </c>
      <c r="D21" s="112" t="s">
        <v>312</v>
      </c>
      <c r="E21" s="94" t="s">
        <v>312</v>
      </c>
      <c r="F21" s="112" t="s">
        <v>312</v>
      </c>
      <c r="G21" s="94" t="s">
        <v>312</v>
      </c>
      <c r="I21" s="190"/>
      <c r="J21" s="191"/>
      <c r="K21" s="190"/>
      <c r="L21" s="191"/>
      <c r="N21" s="94" t="s">
        <v>107</v>
      </c>
      <c r="O21" s="7">
        <v>21</v>
      </c>
      <c r="Q21" s="50" t="s">
        <v>24</v>
      </c>
      <c r="R21" s="193" t="s">
        <v>182</v>
      </c>
    </row>
    <row r="22" spans="1:18" x14ac:dyDescent="0.2">
      <c r="A22" s="190" t="s">
        <v>212</v>
      </c>
      <c r="B22" s="190" t="s">
        <v>212</v>
      </c>
      <c r="C22" s="94" t="s">
        <v>68</v>
      </c>
      <c r="D22" s="112" t="s">
        <v>312</v>
      </c>
      <c r="E22" s="94" t="s">
        <v>312</v>
      </c>
      <c r="F22" s="112" t="s">
        <v>312</v>
      </c>
      <c r="G22" s="94" t="s">
        <v>312</v>
      </c>
      <c r="I22" s="190"/>
      <c r="J22" s="191"/>
      <c r="K22" s="190"/>
      <c r="L22" s="191"/>
      <c r="N22" s="94" t="s">
        <v>107</v>
      </c>
      <c r="O22" s="7">
        <v>22</v>
      </c>
      <c r="Q22" s="50" t="s">
        <v>25</v>
      </c>
      <c r="R22" s="193" t="s">
        <v>183</v>
      </c>
    </row>
    <row r="23" spans="1:18" x14ac:dyDescent="0.2">
      <c r="A23" s="190" t="s">
        <v>212</v>
      </c>
      <c r="B23" s="190" t="s">
        <v>212</v>
      </c>
      <c r="C23" s="94" t="s">
        <v>68</v>
      </c>
      <c r="D23" s="112" t="s">
        <v>312</v>
      </c>
      <c r="E23" s="94" t="s">
        <v>312</v>
      </c>
      <c r="F23" s="112" t="s">
        <v>312</v>
      </c>
      <c r="G23" s="94" t="s">
        <v>312</v>
      </c>
      <c r="I23" s="190"/>
      <c r="J23" s="191"/>
      <c r="K23" s="190"/>
      <c r="L23" s="191"/>
      <c r="N23" s="94" t="s">
        <v>107</v>
      </c>
      <c r="O23" s="7">
        <v>23</v>
      </c>
      <c r="Q23" s="55"/>
      <c r="R23" s="193" t="s">
        <v>184</v>
      </c>
    </row>
    <row r="24" spans="1:18" x14ac:dyDescent="0.2">
      <c r="A24" s="190" t="s">
        <v>212</v>
      </c>
      <c r="B24" s="190" t="s">
        <v>212</v>
      </c>
      <c r="C24" s="94" t="s">
        <v>68</v>
      </c>
      <c r="D24" s="112" t="s">
        <v>312</v>
      </c>
      <c r="E24" s="94" t="s">
        <v>312</v>
      </c>
      <c r="F24" s="112" t="s">
        <v>312</v>
      </c>
      <c r="G24" s="94" t="s">
        <v>312</v>
      </c>
      <c r="I24" s="190"/>
      <c r="J24" s="191"/>
      <c r="K24" s="190"/>
      <c r="L24" s="191"/>
      <c r="N24" s="94" t="s">
        <v>107</v>
      </c>
      <c r="O24" s="7">
        <v>24</v>
      </c>
      <c r="Q24" s="48" t="s">
        <v>26</v>
      </c>
      <c r="R24" s="193" t="s">
        <v>185</v>
      </c>
    </row>
    <row r="25" spans="1:18" x14ac:dyDescent="0.2">
      <c r="A25" s="190" t="s">
        <v>212</v>
      </c>
      <c r="B25" s="190" t="s">
        <v>212</v>
      </c>
      <c r="C25" s="94" t="s">
        <v>68</v>
      </c>
      <c r="D25" s="112" t="s">
        <v>312</v>
      </c>
      <c r="E25" s="94" t="s">
        <v>312</v>
      </c>
      <c r="F25" s="112" t="s">
        <v>312</v>
      </c>
      <c r="G25" s="94" t="s">
        <v>312</v>
      </c>
      <c r="I25" s="190"/>
      <c r="J25" s="191"/>
      <c r="K25" s="190"/>
      <c r="L25" s="191"/>
      <c r="N25" s="94" t="s">
        <v>107</v>
      </c>
      <c r="O25" s="7">
        <v>25</v>
      </c>
      <c r="Q25" s="51" t="s">
        <v>25</v>
      </c>
      <c r="R25" s="193" t="s">
        <v>186</v>
      </c>
    </row>
    <row r="26" spans="1:18" x14ac:dyDescent="0.2">
      <c r="A26" s="190" t="s">
        <v>212</v>
      </c>
      <c r="B26" s="190" t="s">
        <v>212</v>
      </c>
      <c r="C26" s="94" t="s">
        <v>68</v>
      </c>
      <c r="D26" s="112" t="s">
        <v>312</v>
      </c>
      <c r="E26" s="94" t="s">
        <v>312</v>
      </c>
      <c r="F26" s="112" t="s">
        <v>312</v>
      </c>
      <c r="G26" s="94" t="s">
        <v>312</v>
      </c>
      <c r="I26" s="190"/>
      <c r="J26" s="191"/>
      <c r="K26" s="190"/>
      <c r="L26" s="191"/>
      <c r="N26" s="94" t="s">
        <v>107</v>
      </c>
      <c r="O26" s="7">
        <v>26</v>
      </c>
      <c r="Q26" s="51" t="s">
        <v>24</v>
      </c>
      <c r="R26" s="193" t="s">
        <v>196</v>
      </c>
    </row>
    <row r="27" spans="1:18" x14ac:dyDescent="0.2">
      <c r="A27" s="190" t="s">
        <v>212</v>
      </c>
      <c r="B27" s="190" t="s">
        <v>212</v>
      </c>
      <c r="C27" s="94" t="s">
        <v>68</v>
      </c>
      <c r="D27" s="112" t="s">
        <v>312</v>
      </c>
      <c r="E27" s="94" t="s">
        <v>312</v>
      </c>
      <c r="F27" s="112" t="s">
        <v>312</v>
      </c>
      <c r="G27" s="94" t="s">
        <v>312</v>
      </c>
      <c r="I27" s="190"/>
      <c r="J27" s="191"/>
      <c r="K27" s="190"/>
      <c r="L27" s="191"/>
      <c r="N27" s="94" t="s">
        <v>107</v>
      </c>
      <c r="O27" s="7">
        <v>27</v>
      </c>
      <c r="R27" s="9"/>
    </row>
    <row r="28" spans="1:18" x14ac:dyDescent="0.2">
      <c r="A28" s="190" t="s">
        <v>212</v>
      </c>
      <c r="B28" s="190" t="s">
        <v>212</v>
      </c>
      <c r="C28" s="94" t="s">
        <v>68</v>
      </c>
      <c r="D28" s="112" t="s">
        <v>312</v>
      </c>
      <c r="E28" s="94" t="s">
        <v>312</v>
      </c>
      <c r="F28" s="112" t="s">
        <v>312</v>
      </c>
      <c r="G28" s="94" t="s">
        <v>312</v>
      </c>
      <c r="I28" s="190"/>
      <c r="J28" s="191"/>
      <c r="K28" s="190"/>
      <c r="L28" s="191"/>
      <c r="N28" s="94" t="s">
        <v>107</v>
      </c>
      <c r="O28" s="7">
        <v>28</v>
      </c>
    </row>
    <row r="29" spans="1:18" x14ac:dyDescent="0.2">
      <c r="A29" s="190" t="s">
        <v>212</v>
      </c>
      <c r="B29" s="190" t="s">
        <v>212</v>
      </c>
      <c r="C29" s="94" t="s">
        <v>68</v>
      </c>
      <c r="D29" s="112" t="s">
        <v>312</v>
      </c>
      <c r="E29" s="94" t="s">
        <v>312</v>
      </c>
      <c r="F29" s="112" t="s">
        <v>312</v>
      </c>
      <c r="G29" s="94" t="s">
        <v>312</v>
      </c>
      <c r="I29" s="190"/>
      <c r="J29" s="191"/>
      <c r="K29" s="190"/>
      <c r="L29" s="191"/>
      <c r="N29" s="94" t="s">
        <v>107</v>
      </c>
      <c r="O29" s="7">
        <v>29</v>
      </c>
    </row>
    <row r="30" spans="1:18" x14ac:dyDescent="0.2">
      <c r="A30" s="190" t="s">
        <v>212</v>
      </c>
      <c r="B30" s="190" t="s">
        <v>212</v>
      </c>
      <c r="C30" s="94" t="s">
        <v>68</v>
      </c>
      <c r="D30" s="112" t="s">
        <v>312</v>
      </c>
      <c r="E30" s="94" t="s">
        <v>312</v>
      </c>
      <c r="F30" s="112" t="s">
        <v>312</v>
      </c>
      <c r="G30" s="94" t="s">
        <v>312</v>
      </c>
      <c r="I30" s="190"/>
      <c r="J30" s="191"/>
      <c r="K30" s="190"/>
      <c r="L30" s="191"/>
      <c r="N30" s="94" t="s">
        <v>107</v>
      </c>
      <c r="O30" s="7">
        <v>30</v>
      </c>
      <c r="R30" s="53" t="s">
        <v>28</v>
      </c>
    </row>
    <row r="31" spans="1:18" x14ac:dyDescent="0.2">
      <c r="A31" s="190" t="s">
        <v>212</v>
      </c>
      <c r="B31" s="190" t="s">
        <v>212</v>
      </c>
      <c r="C31" s="94" t="s">
        <v>68</v>
      </c>
      <c r="D31" s="112" t="s">
        <v>312</v>
      </c>
      <c r="E31" s="94" t="s">
        <v>312</v>
      </c>
      <c r="F31" s="112" t="s">
        <v>312</v>
      </c>
      <c r="G31" s="94" t="s">
        <v>312</v>
      </c>
      <c r="I31" s="190"/>
      <c r="J31" s="191"/>
      <c r="K31" s="190"/>
      <c r="L31" s="191"/>
      <c r="N31" s="94" t="s">
        <v>107</v>
      </c>
      <c r="O31" s="7">
        <v>31</v>
      </c>
      <c r="R31" s="202" t="s">
        <v>176</v>
      </c>
    </row>
    <row r="32" spans="1:18" x14ac:dyDescent="0.2">
      <c r="A32" s="190" t="s">
        <v>212</v>
      </c>
      <c r="B32" s="190" t="s">
        <v>212</v>
      </c>
      <c r="C32" s="94" t="s">
        <v>68</v>
      </c>
      <c r="D32" s="112" t="s">
        <v>312</v>
      </c>
      <c r="E32" s="94" t="s">
        <v>312</v>
      </c>
      <c r="F32" s="112" t="s">
        <v>312</v>
      </c>
      <c r="G32" s="94" t="s">
        <v>312</v>
      </c>
      <c r="I32" s="190"/>
      <c r="J32" s="191"/>
      <c r="K32" s="190"/>
      <c r="L32" s="191"/>
      <c r="N32" s="94" t="s">
        <v>107</v>
      </c>
      <c r="O32" s="7">
        <v>32</v>
      </c>
      <c r="R32" s="202" t="s">
        <v>171</v>
      </c>
    </row>
    <row r="33" spans="1:18" x14ac:dyDescent="0.2">
      <c r="A33" s="190" t="s">
        <v>212</v>
      </c>
      <c r="B33" s="190" t="s">
        <v>212</v>
      </c>
      <c r="C33" s="94" t="s">
        <v>68</v>
      </c>
      <c r="D33" s="112" t="s">
        <v>312</v>
      </c>
      <c r="E33" s="94" t="s">
        <v>312</v>
      </c>
      <c r="F33" s="112" t="s">
        <v>312</v>
      </c>
      <c r="G33" s="94" t="s">
        <v>312</v>
      </c>
      <c r="I33" s="190"/>
      <c r="J33" s="191"/>
      <c r="K33" s="190"/>
      <c r="L33" s="191"/>
      <c r="N33" s="94" t="s">
        <v>107</v>
      </c>
      <c r="O33" s="7">
        <v>33</v>
      </c>
      <c r="R33" s="202" t="s">
        <v>172</v>
      </c>
    </row>
    <row r="34" spans="1:18" x14ac:dyDescent="0.2">
      <c r="A34" s="190" t="s">
        <v>212</v>
      </c>
      <c r="B34" s="190" t="s">
        <v>212</v>
      </c>
      <c r="C34" s="94" t="s">
        <v>68</v>
      </c>
      <c r="D34" s="112" t="s">
        <v>312</v>
      </c>
      <c r="E34" s="94" t="s">
        <v>312</v>
      </c>
      <c r="F34" s="112" t="s">
        <v>312</v>
      </c>
      <c r="G34" s="94" t="s">
        <v>312</v>
      </c>
      <c r="I34" s="190"/>
      <c r="J34" s="191"/>
      <c r="K34" s="190"/>
      <c r="L34" s="191"/>
      <c r="N34" s="94" t="s">
        <v>107</v>
      </c>
      <c r="O34" s="7">
        <v>34</v>
      </c>
      <c r="R34" s="202" t="s">
        <v>177</v>
      </c>
    </row>
    <row r="35" spans="1:18" x14ac:dyDescent="0.2">
      <c r="A35" s="190" t="s">
        <v>212</v>
      </c>
      <c r="B35" s="190" t="s">
        <v>212</v>
      </c>
      <c r="C35" s="94" t="s">
        <v>68</v>
      </c>
      <c r="D35" s="112" t="s">
        <v>312</v>
      </c>
      <c r="E35" s="94" t="s">
        <v>312</v>
      </c>
      <c r="F35" s="112" t="s">
        <v>312</v>
      </c>
      <c r="G35" s="94" t="s">
        <v>312</v>
      </c>
      <c r="I35" s="190"/>
      <c r="J35" s="191"/>
      <c r="K35" s="190"/>
      <c r="L35" s="191"/>
      <c r="N35" s="94" t="s">
        <v>107</v>
      </c>
      <c r="O35" s="7">
        <v>35</v>
      </c>
      <c r="R35" s="202" t="s">
        <v>178</v>
      </c>
    </row>
    <row r="36" spans="1:18" x14ac:dyDescent="0.2">
      <c r="A36" s="190" t="s">
        <v>212</v>
      </c>
      <c r="B36" s="190" t="s">
        <v>212</v>
      </c>
      <c r="C36" s="94" t="s">
        <v>68</v>
      </c>
      <c r="D36" s="112" t="s">
        <v>312</v>
      </c>
      <c r="E36" s="94" t="s">
        <v>312</v>
      </c>
      <c r="F36" s="112" t="s">
        <v>312</v>
      </c>
      <c r="G36" s="94" t="s">
        <v>312</v>
      </c>
      <c r="I36" s="190"/>
      <c r="J36" s="191"/>
      <c r="K36" s="190"/>
      <c r="L36" s="191"/>
      <c r="N36" s="94" t="s">
        <v>107</v>
      </c>
      <c r="O36" s="7">
        <v>36</v>
      </c>
      <c r="R36" s="202" t="s">
        <v>179</v>
      </c>
    </row>
    <row r="37" spans="1:18" x14ac:dyDescent="0.2">
      <c r="A37" s="190" t="s">
        <v>212</v>
      </c>
      <c r="B37" s="190" t="s">
        <v>212</v>
      </c>
      <c r="C37" s="94" t="s">
        <v>68</v>
      </c>
      <c r="D37" s="112" t="s">
        <v>312</v>
      </c>
      <c r="E37" s="94" t="s">
        <v>312</v>
      </c>
      <c r="F37" s="112" t="s">
        <v>312</v>
      </c>
      <c r="G37" s="94" t="s">
        <v>312</v>
      </c>
      <c r="I37" s="190"/>
      <c r="J37" s="191"/>
      <c r="K37" s="190"/>
      <c r="L37" s="191"/>
      <c r="N37" s="94" t="s">
        <v>107</v>
      </c>
      <c r="O37" s="7">
        <v>37</v>
      </c>
      <c r="R37" s="202" t="s">
        <v>180</v>
      </c>
    </row>
    <row r="38" spans="1:18" x14ac:dyDescent="0.2">
      <c r="A38" s="190" t="s">
        <v>212</v>
      </c>
      <c r="B38" s="190" t="s">
        <v>212</v>
      </c>
      <c r="C38" s="94" t="s">
        <v>68</v>
      </c>
      <c r="D38" s="112" t="s">
        <v>312</v>
      </c>
      <c r="E38" s="94" t="s">
        <v>312</v>
      </c>
      <c r="F38" s="112" t="s">
        <v>312</v>
      </c>
      <c r="G38" s="94" t="s">
        <v>312</v>
      </c>
      <c r="I38" s="190"/>
      <c r="J38" s="191"/>
      <c r="K38" s="190"/>
      <c r="L38" s="191"/>
      <c r="N38" s="94" t="s">
        <v>107</v>
      </c>
      <c r="O38" s="7">
        <v>38</v>
      </c>
      <c r="R38" s="202" t="s">
        <v>181</v>
      </c>
    </row>
    <row r="39" spans="1:18" x14ac:dyDescent="0.2">
      <c r="A39" s="190" t="s">
        <v>212</v>
      </c>
      <c r="B39" s="190" t="s">
        <v>212</v>
      </c>
      <c r="C39" s="94" t="s">
        <v>68</v>
      </c>
      <c r="D39" s="112" t="s">
        <v>312</v>
      </c>
      <c r="E39" s="94" t="s">
        <v>312</v>
      </c>
      <c r="F39" s="112" t="s">
        <v>312</v>
      </c>
      <c r="G39" s="94" t="s">
        <v>312</v>
      </c>
      <c r="I39" s="190"/>
      <c r="J39" s="191"/>
      <c r="K39" s="190"/>
      <c r="L39" s="191"/>
      <c r="N39" s="94" t="s">
        <v>107</v>
      </c>
      <c r="O39" s="7">
        <v>39</v>
      </c>
      <c r="R39" s="202" t="s">
        <v>182</v>
      </c>
    </row>
    <row r="40" spans="1:18" x14ac:dyDescent="0.2">
      <c r="A40" s="190" t="s">
        <v>212</v>
      </c>
      <c r="B40" s="190" t="s">
        <v>212</v>
      </c>
      <c r="C40" s="94" t="s">
        <v>68</v>
      </c>
      <c r="D40" s="112" t="s">
        <v>312</v>
      </c>
      <c r="E40" s="94" t="s">
        <v>312</v>
      </c>
      <c r="F40" s="112" t="s">
        <v>312</v>
      </c>
      <c r="G40" s="94" t="s">
        <v>312</v>
      </c>
      <c r="I40" s="190"/>
      <c r="J40" s="191"/>
      <c r="K40" s="190"/>
      <c r="L40" s="191"/>
      <c r="N40" s="94" t="s">
        <v>107</v>
      </c>
      <c r="O40" s="7">
        <v>40</v>
      </c>
      <c r="R40" s="202" t="s">
        <v>183</v>
      </c>
    </row>
    <row r="41" spans="1:18" x14ac:dyDescent="0.2">
      <c r="A41" s="190" t="s">
        <v>212</v>
      </c>
      <c r="B41" s="190" t="s">
        <v>212</v>
      </c>
      <c r="C41" s="94" t="s">
        <v>68</v>
      </c>
      <c r="D41" s="112" t="s">
        <v>312</v>
      </c>
      <c r="E41" s="94" t="s">
        <v>312</v>
      </c>
      <c r="F41" s="112" t="s">
        <v>312</v>
      </c>
      <c r="G41" s="94" t="s">
        <v>312</v>
      </c>
      <c r="I41" s="190"/>
      <c r="J41" s="191"/>
      <c r="K41" s="190"/>
      <c r="L41" s="191"/>
      <c r="N41" s="94" t="s">
        <v>107</v>
      </c>
      <c r="O41" s="7">
        <v>41</v>
      </c>
      <c r="R41" s="202" t="s">
        <v>184</v>
      </c>
    </row>
    <row r="42" spans="1:18" x14ac:dyDescent="0.2">
      <c r="A42" s="190" t="s">
        <v>212</v>
      </c>
      <c r="B42" s="190" t="s">
        <v>212</v>
      </c>
      <c r="C42" s="94" t="s">
        <v>68</v>
      </c>
      <c r="D42" s="112" t="s">
        <v>312</v>
      </c>
      <c r="E42" s="94" t="s">
        <v>312</v>
      </c>
      <c r="F42" s="112" t="s">
        <v>312</v>
      </c>
      <c r="G42" s="94" t="s">
        <v>312</v>
      </c>
      <c r="I42" s="190"/>
      <c r="J42" s="191"/>
      <c r="K42" s="190"/>
      <c r="L42" s="191"/>
      <c r="N42" s="94" t="s">
        <v>107</v>
      </c>
      <c r="O42" s="7">
        <v>42</v>
      </c>
      <c r="R42" s="202" t="s">
        <v>185</v>
      </c>
    </row>
    <row r="43" spans="1:18" x14ac:dyDescent="0.2">
      <c r="A43" s="190" t="s">
        <v>212</v>
      </c>
      <c r="B43" s="190" t="s">
        <v>212</v>
      </c>
      <c r="C43" s="94" t="s">
        <v>68</v>
      </c>
      <c r="D43" s="112" t="s">
        <v>312</v>
      </c>
      <c r="E43" s="94" t="s">
        <v>312</v>
      </c>
      <c r="F43" s="112" t="s">
        <v>312</v>
      </c>
      <c r="G43" s="94" t="s">
        <v>312</v>
      </c>
      <c r="I43" s="190"/>
      <c r="J43" s="191"/>
      <c r="K43" s="190"/>
      <c r="L43" s="191"/>
      <c r="N43" s="94" t="s">
        <v>107</v>
      </c>
      <c r="O43" s="7">
        <v>43</v>
      </c>
      <c r="R43" s="202" t="s">
        <v>186</v>
      </c>
    </row>
    <row r="44" spans="1:18" x14ac:dyDescent="0.2">
      <c r="A44" s="190" t="s">
        <v>212</v>
      </c>
      <c r="B44" s="190" t="s">
        <v>212</v>
      </c>
      <c r="C44" s="94" t="s">
        <v>68</v>
      </c>
      <c r="D44" s="112" t="s">
        <v>312</v>
      </c>
      <c r="E44" s="94" t="s">
        <v>312</v>
      </c>
      <c r="F44" s="112" t="s">
        <v>312</v>
      </c>
      <c r="G44" s="94" t="s">
        <v>312</v>
      </c>
      <c r="I44" s="190"/>
      <c r="J44" s="191"/>
      <c r="K44" s="190"/>
      <c r="L44" s="191"/>
      <c r="N44" s="94" t="s">
        <v>107</v>
      </c>
      <c r="O44" s="7">
        <v>44</v>
      </c>
      <c r="R44" s="202" t="s">
        <v>196</v>
      </c>
    </row>
    <row r="45" spans="1:18" x14ac:dyDescent="0.2">
      <c r="A45" s="190" t="s">
        <v>212</v>
      </c>
      <c r="B45" s="190" t="s">
        <v>212</v>
      </c>
      <c r="C45" s="94" t="s">
        <v>68</v>
      </c>
      <c r="D45" s="112" t="s">
        <v>312</v>
      </c>
      <c r="E45" s="94" t="s">
        <v>312</v>
      </c>
      <c r="F45" s="112" t="s">
        <v>312</v>
      </c>
      <c r="G45" s="94" t="s">
        <v>312</v>
      </c>
      <c r="I45" s="190"/>
      <c r="J45" s="191"/>
      <c r="K45" s="190"/>
      <c r="L45" s="191"/>
      <c r="N45" s="94" t="s">
        <v>107</v>
      </c>
      <c r="O45" s="7">
        <v>45</v>
      </c>
      <c r="R45" s="202" t="s">
        <v>230</v>
      </c>
    </row>
    <row r="46" spans="1:18" x14ac:dyDescent="0.2">
      <c r="A46" s="190" t="s">
        <v>212</v>
      </c>
      <c r="B46" s="190" t="s">
        <v>212</v>
      </c>
      <c r="C46" s="94" t="s">
        <v>68</v>
      </c>
      <c r="D46" s="112" t="s">
        <v>312</v>
      </c>
      <c r="E46" s="94" t="s">
        <v>312</v>
      </c>
      <c r="F46" s="112" t="s">
        <v>312</v>
      </c>
      <c r="G46" s="94" t="s">
        <v>312</v>
      </c>
      <c r="I46" s="190"/>
      <c r="J46" s="191"/>
      <c r="K46" s="190"/>
      <c r="L46" s="191"/>
      <c r="N46" s="94" t="s">
        <v>107</v>
      </c>
      <c r="O46" s="7">
        <v>46</v>
      </c>
    </row>
    <row r="47" spans="1:18" x14ac:dyDescent="0.2">
      <c r="A47" s="190" t="s">
        <v>212</v>
      </c>
      <c r="B47" s="190" t="s">
        <v>212</v>
      </c>
      <c r="C47" s="94" t="s">
        <v>68</v>
      </c>
      <c r="D47" s="112" t="s">
        <v>312</v>
      </c>
      <c r="E47" s="94" t="s">
        <v>312</v>
      </c>
      <c r="F47" s="112" t="s">
        <v>312</v>
      </c>
      <c r="G47" s="94" t="s">
        <v>312</v>
      </c>
      <c r="I47" s="190"/>
      <c r="J47" s="191"/>
      <c r="K47" s="190"/>
      <c r="L47" s="191"/>
      <c r="N47" s="94" t="s">
        <v>107</v>
      </c>
      <c r="O47" s="7">
        <v>47</v>
      </c>
    </row>
    <row r="48" spans="1:18" x14ac:dyDescent="0.2">
      <c r="A48" s="190" t="s">
        <v>212</v>
      </c>
      <c r="B48" s="190" t="s">
        <v>212</v>
      </c>
      <c r="C48" s="94" t="s">
        <v>68</v>
      </c>
      <c r="D48" s="112" t="s">
        <v>312</v>
      </c>
      <c r="E48" s="94" t="s">
        <v>312</v>
      </c>
      <c r="F48" s="112" t="s">
        <v>312</v>
      </c>
      <c r="G48" s="94" t="s">
        <v>312</v>
      </c>
      <c r="I48" s="190"/>
      <c r="J48" s="191"/>
      <c r="K48" s="190"/>
      <c r="L48" s="191"/>
      <c r="N48" s="94" t="s">
        <v>107</v>
      </c>
      <c r="O48" s="7">
        <v>48</v>
      </c>
    </row>
    <row r="49" spans="1:15" x14ac:dyDescent="0.2">
      <c r="A49" s="190" t="s">
        <v>212</v>
      </c>
      <c r="B49" s="190" t="s">
        <v>212</v>
      </c>
      <c r="C49" s="94" t="s">
        <v>68</v>
      </c>
      <c r="D49" s="112" t="s">
        <v>312</v>
      </c>
      <c r="E49" s="94" t="s">
        <v>312</v>
      </c>
      <c r="F49" s="112" t="s">
        <v>312</v>
      </c>
      <c r="G49" s="94" t="s">
        <v>312</v>
      </c>
      <c r="I49" s="190"/>
      <c r="J49" s="191"/>
      <c r="K49" s="190"/>
      <c r="L49" s="191"/>
      <c r="N49" s="94" t="s">
        <v>107</v>
      </c>
      <c r="O49" s="7">
        <v>49</v>
      </c>
    </row>
    <row r="50" spans="1:15" x14ac:dyDescent="0.2">
      <c r="A50" s="190" t="s">
        <v>212</v>
      </c>
      <c r="B50" s="190" t="s">
        <v>212</v>
      </c>
      <c r="C50" s="94" t="s">
        <v>68</v>
      </c>
      <c r="D50" s="112" t="s">
        <v>312</v>
      </c>
      <c r="E50" s="94" t="s">
        <v>312</v>
      </c>
      <c r="F50" s="112" t="s">
        <v>312</v>
      </c>
      <c r="G50" s="94" t="s">
        <v>312</v>
      </c>
      <c r="I50" s="190"/>
      <c r="J50" s="191"/>
      <c r="K50" s="190"/>
      <c r="L50" s="191"/>
      <c r="N50" s="94" t="s">
        <v>107</v>
      </c>
      <c r="O50" s="7">
        <v>50</v>
      </c>
    </row>
    <row r="51" spans="1:15" x14ac:dyDescent="0.2">
      <c r="A51" s="190" t="s">
        <v>212</v>
      </c>
      <c r="B51" s="190" t="s">
        <v>212</v>
      </c>
      <c r="C51" s="94" t="s">
        <v>68</v>
      </c>
      <c r="D51" s="112" t="s">
        <v>312</v>
      </c>
      <c r="E51" s="94" t="s">
        <v>312</v>
      </c>
      <c r="F51" s="112" t="s">
        <v>312</v>
      </c>
      <c r="G51" s="94" t="s">
        <v>312</v>
      </c>
      <c r="I51" s="190"/>
      <c r="J51" s="191"/>
      <c r="K51" s="190"/>
      <c r="L51" s="191"/>
      <c r="N51" s="94" t="s">
        <v>107</v>
      </c>
      <c r="O51" s="7">
        <v>51</v>
      </c>
    </row>
    <row r="52" spans="1:15" x14ac:dyDescent="0.2">
      <c r="A52" s="190" t="s">
        <v>212</v>
      </c>
      <c r="B52" s="190" t="s">
        <v>212</v>
      </c>
      <c r="C52" s="94" t="s">
        <v>68</v>
      </c>
      <c r="D52" s="112" t="s">
        <v>312</v>
      </c>
      <c r="E52" s="94" t="s">
        <v>312</v>
      </c>
      <c r="F52" s="112" t="s">
        <v>312</v>
      </c>
      <c r="G52" s="94" t="s">
        <v>312</v>
      </c>
      <c r="I52" s="190"/>
      <c r="J52" s="191"/>
      <c r="K52" s="190"/>
      <c r="L52" s="191"/>
      <c r="N52" s="94" t="s">
        <v>107</v>
      </c>
      <c r="O52" s="7">
        <v>52</v>
      </c>
    </row>
    <row r="53" spans="1:15" x14ac:dyDescent="0.2">
      <c r="A53" s="190" t="s">
        <v>212</v>
      </c>
      <c r="B53" s="190" t="s">
        <v>212</v>
      </c>
      <c r="C53" s="94" t="s">
        <v>68</v>
      </c>
      <c r="D53" s="112" t="s">
        <v>312</v>
      </c>
      <c r="E53" s="94" t="s">
        <v>312</v>
      </c>
      <c r="F53" s="112" t="s">
        <v>312</v>
      </c>
      <c r="G53" s="94" t="s">
        <v>312</v>
      </c>
      <c r="I53" s="190"/>
      <c r="J53" s="191"/>
      <c r="K53" s="190"/>
      <c r="L53" s="191"/>
      <c r="N53" s="94" t="s">
        <v>107</v>
      </c>
      <c r="O53" s="7">
        <v>53</v>
      </c>
    </row>
    <row r="54" spans="1:15" x14ac:dyDescent="0.2">
      <c r="A54" s="190" t="s">
        <v>212</v>
      </c>
      <c r="B54" s="190" t="s">
        <v>212</v>
      </c>
      <c r="C54" s="94" t="s">
        <v>68</v>
      </c>
      <c r="D54" s="112" t="s">
        <v>312</v>
      </c>
      <c r="E54" s="94" t="s">
        <v>312</v>
      </c>
      <c r="F54" s="112" t="s">
        <v>312</v>
      </c>
      <c r="G54" s="94" t="s">
        <v>312</v>
      </c>
      <c r="I54" s="190"/>
      <c r="J54" s="191"/>
      <c r="K54" s="190"/>
      <c r="L54" s="191"/>
      <c r="N54" s="94" t="s">
        <v>107</v>
      </c>
      <c r="O54" s="7">
        <v>54</v>
      </c>
    </row>
    <row r="55" spans="1:15" x14ac:dyDescent="0.2">
      <c r="A55" s="190" t="s">
        <v>212</v>
      </c>
      <c r="B55" s="190" t="s">
        <v>212</v>
      </c>
      <c r="C55" s="94" t="s">
        <v>68</v>
      </c>
      <c r="D55" s="112" t="s">
        <v>312</v>
      </c>
      <c r="E55" s="94" t="s">
        <v>312</v>
      </c>
      <c r="F55" s="112" t="s">
        <v>312</v>
      </c>
      <c r="G55" s="94" t="s">
        <v>312</v>
      </c>
      <c r="I55" s="190"/>
      <c r="J55" s="191"/>
      <c r="K55" s="190"/>
      <c r="L55" s="191"/>
      <c r="N55" s="94" t="s">
        <v>107</v>
      </c>
      <c r="O55" s="7">
        <v>55</v>
      </c>
    </row>
    <row r="56" spans="1:15" x14ac:dyDescent="0.2">
      <c r="A56" s="190" t="s">
        <v>212</v>
      </c>
      <c r="B56" s="190" t="s">
        <v>212</v>
      </c>
      <c r="C56" s="94" t="s">
        <v>68</v>
      </c>
      <c r="D56" s="112" t="s">
        <v>312</v>
      </c>
      <c r="E56" s="94" t="s">
        <v>312</v>
      </c>
      <c r="F56" s="112" t="s">
        <v>312</v>
      </c>
      <c r="G56" s="94" t="s">
        <v>312</v>
      </c>
      <c r="I56" s="190"/>
      <c r="J56" s="191"/>
      <c r="K56" s="190"/>
      <c r="L56" s="191"/>
      <c r="N56" s="94" t="s">
        <v>107</v>
      </c>
      <c r="O56" s="7">
        <v>56</v>
      </c>
    </row>
    <row r="57" spans="1:15" x14ac:dyDescent="0.2">
      <c r="A57" s="190" t="s">
        <v>212</v>
      </c>
      <c r="B57" s="190" t="s">
        <v>212</v>
      </c>
      <c r="C57" s="94" t="s">
        <v>68</v>
      </c>
      <c r="D57" s="112" t="s">
        <v>312</v>
      </c>
      <c r="E57" s="94" t="s">
        <v>312</v>
      </c>
      <c r="F57" s="112" t="s">
        <v>312</v>
      </c>
      <c r="G57" s="94" t="s">
        <v>312</v>
      </c>
      <c r="I57" s="190"/>
      <c r="J57" s="191"/>
      <c r="K57" s="190"/>
      <c r="L57" s="191"/>
      <c r="N57" s="94" t="s">
        <v>107</v>
      </c>
      <c r="O57" s="7">
        <v>57</v>
      </c>
    </row>
    <row r="58" spans="1:15" x14ac:dyDescent="0.2">
      <c r="A58" s="190" t="s">
        <v>212</v>
      </c>
      <c r="B58" s="190" t="s">
        <v>212</v>
      </c>
      <c r="C58" s="94" t="s">
        <v>68</v>
      </c>
      <c r="D58" s="112" t="s">
        <v>312</v>
      </c>
      <c r="E58" s="94" t="s">
        <v>312</v>
      </c>
      <c r="F58" s="112" t="s">
        <v>312</v>
      </c>
      <c r="G58" s="94" t="s">
        <v>312</v>
      </c>
      <c r="I58" s="190"/>
      <c r="J58" s="191"/>
      <c r="K58" s="190"/>
      <c r="L58" s="191"/>
      <c r="N58" s="94" t="s">
        <v>107</v>
      </c>
      <c r="O58" s="7">
        <v>58</v>
      </c>
    </row>
    <row r="59" spans="1:15" x14ac:dyDescent="0.2">
      <c r="A59" s="190" t="s">
        <v>212</v>
      </c>
      <c r="B59" s="190" t="s">
        <v>212</v>
      </c>
      <c r="C59" s="94" t="s">
        <v>68</v>
      </c>
      <c r="D59" s="112" t="s">
        <v>312</v>
      </c>
      <c r="E59" s="94" t="s">
        <v>312</v>
      </c>
      <c r="F59" s="112" t="s">
        <v>312</v>
      </c>
      <c r="G59" s="94" t="s">
        <v>312</v>
      </c>
      <c r="I59" s="190"/>
      <c r="J59" s="191"/>
      <c r="K59" s="190"/>
      <c r="L59" s="191"/>
      <c r="N59" s="94" t="s">
        <v>107</v>
      </c>
      <c r="O59" s="7">
        <v>59</v>
      </c>
    </row>
    <row r="60" spans="1:15" x14ac:dyDescent="0.2">
      <c r="A60" s="190" t="s">
        <v>212</v>
      </c>
      <c r="B60" s="190" t="s">
        <v>212</v>
      </c>
      <c r="C60" s="94" t="s">
        <v>68</v>
      </c>
      <c r="D60" s="112" t="s">
        <v>312</v>
      </c>
      <c r="E60" s="94" t="s">
        <v>312</v>
      </c>
      <c r="F60" s="112" t="s">
        <v>312</v>
      </c>
      <c r="G60" s="94" t="s">
        <v>312</v>
      </c>
      <c r="I60" s="190"/>
      <c r="J60" s="191"/>
      <c r="K60" s="190"/>
      <c r="L60" s="191"/>
      <c r="N60" s="94" t="s">
        <v>107</v>
      </c>
      <c r="O60" s="7">
        <v>60</v>
      </c>
    </row>
    <row r="61" spans="1:15" x14ac:dyDescent="0.2">
      <c r="A61" s="190" t="s">
        <v>212</v>
      </c>
      <c r="B61" s="190" t="s">
        <v>212</v>
      </c>
      <c r="C61" s="94" t="s">
        <v>68</v>
      </c>
      <c r="D61" s="112" t="s">
        <v>312</v>
      </c>
      <c r="E61" s="94" t="s">
        <v>312</v>
      </c>
      <c r="F61" s="112" t="s">
        <v>312</v>
      </c>
      <c r="G61" s="94" t="s">
        <v>312</v>
      </c>
      <c r="I61" s="190"/>
      <c r="J61" s="191"/>
      <c r="K61" s="190"/>
      <c r="L61" s="191"/>
      <c r="N61" s="94" t="s">
        <v>107</v>
      </c>
      <c r="O61" s="7">
        <v>61</v>
      </c>
    </row>
    <row r="62" spans="1:15" x14ac:dyDescent="0.2">
      <c r="A62" s="190" t="s">
        <v>212</v>
      </c>
      <c r="B62" s="190" t="s">
        <v>212</v>
      </c>
      <c r="C62" s="94" t="s">
        <v>68</v>
      </c>
      <c r="D62" s="112" t="s">
        <v>312</v>
      </c>
      <c r="E62" s="94" t="s">
        <v>312</v>
      </c>
      <c r="F62" s="112" t="s">
        <v>312</v>
      </c>
      <c r="G62" s="94" t="s">
        <v>312</v>
      </c>
      <c r="I62" s="190"/>
      <c r="J62" s="191"/>
      <c r="K62" s="190"/>
      <c r="L62" s="191"/>
      <c r="N62" s="94" t="s">
        <v>107</v>
      </c>
      <c r="O62" s="7">
        <v>62</v>
      </c>
    </row>
    <row r="63" spans="1:15" x14ac:dyDescent="0.2">
      <c r="A63" s="190" t="s">
        <v>212</v>
      </c>
      <c r="B63" s="190" t="s">
        <v>212</v>
      </c>
      <c r="C63" s="94" t="s">
        <v>68</v>
      </c>
      <c r="D63" s="112" t="s">
        <v>312</v>
      </c>
      <c r="E63" s="94" t="s">
        <v>312</v>
      </c>
      <c r="F63" s="112" t="s">
        <v>312</v>
      </c>
      <c r="G63" s="94" t="s">
        <v>312</v>
      </c>
      <c r="I63" s="190"/>
      <c r="J63" s="191"/>
      <c r="K63" s="190"/>
      <c r="L63" s="191"/>
      <c r="N63" s="94" t="s">
        <v>107</v>
      </c>
      <c r="O63" s="7">
        <v>63</v>
      </c>
    </row>
    <row r="64" spans="1:15" x14ac:dyDescent="0.2">
      <c r="A64" s="190" t="s">
        <v>212</v>
      </c>
      <c r="B64" s="190" t="s">
        <v>212</v>
      </c>
      <c r="C64" s="94" t="s">
        <v>68</v>
      </c>
      <c r="D64" s="112" t="s">
        <v>312</v>
      </c>
      <c r="E64" s="94" t="s">
        <v>312</v>
      </c>
      <c r="F64" s="112" t="s">
        <v>312</v>
      </c>
      <c r="G64" s="94" t="s">
        <v>312</v>
      </c>
      <c r="I64" s="190"/>
      <c r="J64" s="191"/>
      <c r="K64" s="190"/>
      <c r="L64" s="191"/>
      <c r="N64" s="94" t="s">
        <v>107</v>
      </c>
      <c r="O64" s="7">
        <v>64</v>
      </c>
    </row>
    <row r="65" spans="1:15" x14ac:dyDescent="0.2">
      <c r="A65" s="190" t="s">
        <v>212</v>
      </c>
      <c r="B65" s="190" t="s">
        <v>212</v>
      </c>
      <c r="C65" s="94" t="s">
        <v>68</v>
      </c>
      <c r="D65" s="112" t="s">
        <v>312</v>
      </c>
      <c r="E65" s="94" t="s">
        <v>312</v>
      </c>
      <c r="F65" s="112" t="s">
        <v>312</v>
      </c>
      <c r="G65" s="94" t="s">
        <v>312</v>
      </c>
      <c r="I65" s="190"/>
      <c r="J65" s="191"/>
      <c r="K65" s="190"/>
      <c r="L65" s="191"/>
      <c r="N65" s="94" t="s">
        <v>107</v>
      </c>
      <c r="O65" s="7">
        <v>65</v>
      </c>
    </row>
    <row r="66" spans="1:15" x14ac:dyDescent="0.2">
      <c r="A66" s="190" t="s">
        <v>212</v>
      </c>
      <c r="B66" s="190" t="s">
        <v>212</v>
      </c>
      <c r="C66" s="94" t="s">
        <v>68</v>
      </c>
      <c r="D66" s="112" t="s">
        <v>312</v>
      </c>
      <c r="E66" s="94" t="s">
        <v>312</v>
      </c>
      <c r="F66" s="112" t="s">
        <v>312</v>
      </c>
      <c r="G66" s="94" t="s">
        <v>312</v>
      </c>
      <c r="I66" s="190"/>
      <c r="J66" s="191"/>
      <c r="K66" s="190"/>
      <c r="L66" s="191"/>
      <c r="N66" s="94" t="s">
        <v>107</v>
      </c>
      <c r="O66" s="7">
        <v>66</v>
      </c>
    </row>
    <row r="67" spans="1:15" x14ac:dyDescent="0.2">
      <c r="A67" s="190" t="s">
        <v>212</v>
      </c>
      <c r="B67" s="190" t="s">
        <v>212</v>
      </c>
      <c r="C67" s="94" t="s">
        <v>68</v>
      </c>
      <c r="D67" s="112" t="s">
        <v>312</v>
      </c>
      <c r="E67" s="94" t="s">
        <v>312</v>
      </c>
      <c r="F67" s="112" t="s">
        <v>312</v>
      </c>
      <c r="G67" s="94" t="s">
        <v>312</v>
      </c>
      <c r="I67" s="190"/>
      <c r="J67" s="191"/>
      <c r="K67" s="190"/>
      <c r="L67" s="191"/>
      <c r="N67" s="94" t="s">
        <v>107</v>
      </c>
      <c r="O67" s="7">
        <v>67</v>
      </c>
    </row>
    <row r="68" spans="1:15" x14ac:dyDescent="0.2">
      <c r="A68" s="190" t="s">
        <v>212</v>
      </c>
      <c r="B68" s="190" t="s">
        <v>212</v>
      </c>
      <c r="C68" s="94" t="s">
        <v>68</v>
      </c>
      <c r="D68" s="112" t="s">
        <v>312</v>
      </c>
      <c r="E68" s="94" t="s">
        <v>312</v>
      </c>
      <c r="F68" s="112" t="s">
        <v>312</v>
      </c>
      <c r="G68" s="94" t="s">
        <v>312</v>
      </c>
      <c r="I68" s="190"/>
      <c r="J68" s="191"/>
      <c r="K68" s="190"/>
      <c r="L68" s="191"/>
      <c r="N68" s="94" t="s">
        <v>107</v>
      </c>
      <c r="O68" s="7">
        <v>68</v>
      </c>
    </row>
    <row r="69" spans="1:15" x14ac:dyDescent="0.2">
      <c r="A69" s="190" t="s">
        <v>212</v>
      </c>
      <c r="B69" s="190" t="s">
        <v>212</v>
      </c>
      <c r="C69" s="94" t="s">
        <v>68</v>
      </c>
      <c r="D69" s="112" t="s">
        <v>312</v>
      </c>
      <c r="E69" s="94" t="s">
        <v>312</v>
      </c>
      <c r="F69" s="112" t="s">
        <v>312</v>
      </c>
      <c r="G69" s="94" t="s">
        <v>312</v>
      </c>
      <c r="I69" s="190"/>
      <c r="J69" s="191"/>
      <c r="K69" s="190"/>
      <c r="L69" s="191"/>
      <c r="N69" s="94" t="s">
        <v>107</v>
      </c>
      <c r="O69" s="7">
        <v>69</v>
      </c>
    </row>
    <row r="70" spans="1:15" x14ac:dyDescent="0.2">
      <c r="A70" s="190" t="s">
        <v>212</v>
      </c>
      <c r="B70" s="190" t="s">
        <v>212</v>
      </c>
      <c r="C70" s="94" t="s">
        <v>68</v>
      </c>
      <c r="D70" s="112" t="s">
        <v>312</v>
      </c>
      <c r="E70" s="94" t="s">
        <v>312</v>
      </c>
      <c r="F70" s="112" t="s">
        <v>312</v>
      </c>
      <c r="G70" s="94" t="s">
        <v>312</v>
      </c>
      <c r="I70" s="190"/>
      <c r="J70" s="191"/>
      <c r="K70" s="190"/>
      <c r="L70" s="191"/>
      <c r="N70" s="94" t="s">
        <v>107</v>
      </c>
      <c r="O70" s="7">
        <v>70</v>
      </c>
    </row>
    <row r="71" spans="1:15" x14ac:dyDescent="0.2">
      <c r="A71" s="112"/>
      <c r="B71" s="112"/>
      <c r="C71" s="94"/>
      <c r="D71" s="112"/>
      <c r="E71" s="94"/>
      <c r="F71" s="112"/>
      <c r="G71" s="94"/>
      <c r="I71" s="112"/>
      <c r="J71" s="94"/>
      <c r="K71" s="112"/>
      <c r="L71" s="94"/>
      <c r="N71" s="94"/>
    </row>
    <row r="72" spans="1:15" x14ac:dyDescent="0.2">
      <c r="A72" s="112"/>
      <c r="B72" s="112"/>
      <c r="C72" s="94"/>
      <c r="D72" s="112"/>
      <c r="E72" s="94"/>
      <c r="F72" s="112"/>
      <c r="G72" s="94"/>
      <c r="I72" s="112"/>
      <c r="J72" s="94"/>
      <c r="K72" s="112"/>
      <c r="L72" s="94"/>
      <c r="N72" s="94"/>
    </row>
    <row r="73" spans="1:15" x14ac:dyDescent="0.2">
      <c r="A73" s="112"/>
      <c r="B73" s="112"/>
      <c r="C73" s="94"/>
      <c r="D73" s="112"/>
      <c r="E73" s="94"/>
      <c r="F73" s="112"/>
      <c r="G73" s="94"/>
      <c r="I73" s="112"/>
      <c r="J73" s="94"/>
      <c r="K73" s="112"/>
      <c r="L73" s="94"/>
      <c r="N73" s="94"/>
    </row>
    <row r="74" spans="1:15" x14ac:dyDescent="0.2">
      <c r="A74" s="112"/>
      <c r="B74" s="112"/>
      <c r="C74" s="94"/>
      <c r="D74" s="112"/>
      <c r="E74" s="94"/>
      <c r="F74" s="112"/>
      <c r="G74" s="94"/>
      <c r="I74" s="112"/>
      <c r="J74" s="94"/>
      <c r="K74" s="112"/>
      <c r="L74" s="94"/>
      <c r="N74" s="94"/>
    </row>
    <row r="75" spans="1:15" x14ac:dyDescent="0.2">
      <c r="A75" s="112"/>
      <c r="B75" s="112"/>
      <c r="C75" s="94"/>
      <c r="D75" s="112"/>
      <c r="E75" s="94"/>
      <c r="F75" s="112"/>
      <c r="G75" s="94"/>
      <c r="I75" s="112"/>
      <c r="J75" s="94"/>
      <c r="K75" s="112"/>
      <c r="L75" s="94"/>
      <c r="N75" s="94"/>
    </row>
    <row r="76" spans="1:15" x14ac:dyDescent="0.2">
      <c r="A76" s="112"/>
      <c r="B76" s="112"/>
      <c r="C76" s="94"/>
      <c r="D76" s="112"/>
      <c r="E76" s="94"/>
      <c r="F76" s="112"/>
      <c r="G76" s="94"/>
      <c r="I76" s="112"/>
      <c r="J76" s="94"/>
      <c r="K76" s="112"/>
      <c r="L76" s="94"/>
      <c r="N76" s="94"/>
    </row>
    <row r="77" spans="1:15" x14ac:dyDescent="0.2">
      <c r="A77" s="112"/>
      <c r="B77" s="112"/>
      <c r="C77" s="94"/>
      <c r="D77" s="112"/>
      <c r="E77" s="94"/>
      <c r="F77" s="112"/>
      <c r="G77" s="94"/>
      <c r="I77" s="112"/>
      <c r="J77" s="94"/>
      <c r="K77" s="112"/>
      <c r="L77" s="94"/>
      <c r="N77" s="94"/>
    </row>
    <row r="78" spans="1:15" x14ac:dyDescent="0.2">
      <c r="A78" s="112"/>
      <c r="B78" s="112"/>
      <c r="C78" s="94"/>
      <c r="D78" s="112"/>
      <c r="E78" s="94"/>
      <c r="F78" s="112"/>
      <c r="G78" s="94"/>
      <c r="I78" s="112"/>
      <c r="J78" s="94"/>
      <c r="K78" s="112"/>
      <c r="L78" s="94"/>
      <c r="N78" s="94"/>
    </row>
    <row r="79" spans="1:15" x14ac:dyDescent="0.2">
      <c r="A79" s="112"/>
      <c r="B79" s="112"/>
      <c r="C79" s="94"/>
      <c r="D79" s="112"/>
      <c r="E79" s="94"/>
      <c r="F79" s="112"/>
      <c r="G79" s="94"/>
      <c r="I79" s="112"/>
      <c r="J79" s="94"/>
      <c r="K79" s="112"/>
      <c r="L79" s="94"/>
      <c r="N79" s="94"/>
    </row>
    <row r="80" spans="1:15" x14ac:dyDescent="0.2">
      <c r="A80" s="112"/>
      <c r="B80" s="112"/>
      <c r="C80" s="94"/>
      <c r="D80" s="112"/>
      <c r="E80" s="94"/>
      <c r="F80" s="112"/>
      <c r="G80" s="94"/>
      <c r="I80" s="112"/>
      <c r="J80" s="94"/>
      <c r="K80" s="112"/>
      <c r="L80" s="94"/>
      <c r="N80" s="94"/>
    </row>
  </sheetData>
  <sheetProtection selectLockedCells="1"/>
  <pageMargins left="0.75" right="0.75" top="1" bottom="1" header="0.5" footer="0.5"/>
  <pageSetup paperSize="9" orientation="portrait"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129"/>
  <sheetViews>
    <sheetView topLeftCell="A8" workbookViewId="0">
      <selection activeCell="C22" sqref="C22:D22"/>
    </sheetView>
  </sheetViews>
  <sheetFormatPr defaultRowHeight="12.75" x14ac:dyDescent="0.2"/>
  <cols>
    <col min="1" max="1" width="3.85546875" style="10" bestFit="1" customWidth="1"/>
    <col min="2" max="2" width="12.42578125" style="10" customWidth="1"/>
    <col min="3" max="3" width="17.28515625" style="3" customWidth="1"/>
    <col min="4" max="4" width="19.42578125" style="3" customWidth="1"/>
    <col min="5" max="5" width="14.5703125" style="10" customWidth="1"/>
    <col min="6" max="6" width="7.85546875" style="10" customWidth="1"/>
    <col min="7" max="7" width="13.85546875" style="3" customWidth="1"/>
    <col min="8" max="8" width="10.5703125" style="5" customWidth="1"/>
    <col min="9" max="9" width="11.7109375" style="10" customWidth="1"/>
    <col min="10" max="10" width="5.7109375" style="32" customWidth="1"/>
    <col min="11" max="11" width="5" style="34" customWidth="1"/>
    <col min="12" max="12" width="7" style="34" customWidth="1"/>
    <col min="13" max="13" width="5.28515625" style="39" customWidth="1"/>
    <col min="14" max="14" width="11.140625" style="36" customWidth="1"/>
    <col min="15" max="15" width="12.5703125" style="37" customWidth="1"/>
    <col min="16" max="16384" width="9.140625" style="3"/>
  </cols>
  <sheetData>
    <row r="1" spans="1:15" ht="18" x14ac:dyDescent="0.2">
      <c r="A1" s="135">
        <v>60</v>
      </c>
      <c r="B1" s="120" t="s">
        <v>46</v>
      </c>
      <c r="D1" s="132" t="s">
        <v>29</v>
      </c>
      <c r="E1" s="44"/>
      <c r="F1" s="44"/>
      <c r="G1" s="9"/>
      <c r="H1" s="251" t="s">
        <v>210</v>
      </c>
      <c r="I1" s="251"/>
    </row>
    <row r="2" spans="1:15" ht="23.25" x14ac:dyDescent="0.35">
      <c r="A2" s="253" t="s">
        <v>318</v>
      </c>
      <c r="B2" s="253"/>
      <c r="C2" s="253"/>
      <c r="D2" s="253"/>
      <c r="E2" s="253"/>
      <c r="F2" s="253"/>
      <c r="G2" s="253"/>
      <c r="H2" s="253"/>
      <c r="I2" s="253"/>
      <c r="J2" s="23"/>
      <c r="M2" s="35"/>
    </row>
    <row r="3" spans="1:15" ht="23.25" customHeight="1" thickBot="1" x14ac:dyDescent="0.25">
      <c r="A3" s="108">
        <f>IF(C5="",2,1+MATCH(C5,Clubs!A2:A50,0))</f>
        <v>33</v>
      </c>
      <c r="B3" s="108"/>
      <c r="C3" s="252" t="s">
        <v>0</v>
      </c>
      <c r="D3" s="252"/>
      <c r="E3" s="252"/>
      <c r="F3" s="252"/>
      <c r="G3" s="252"/>
      <c r="H3" s="252"/>
      <c r="I3" s="136">
        <v>2017</v>
      </c>
      <c r="J3" s="24"/>
      <c r="M3" s="35"/>
    </row>
    <row r="4" spans="1:15" ht="95.25" customHeight="1" thickBot="1" x14ac:dyDescent="0.25">
      <c r="A4" s="236" t="s">
        <v>41</v>
      </c>
      <c r="B4" s="237"/>
      <c r="C4" s="254" t="s">
        <v>335</v>
      </c>
      <c r="D4" s="255"/>
      <c r="E4" s="240" t="s">
        <v>1</v>
      </c>
      <c r="F4" s="241"/>
      <c r="G4" s="256" t="s">
        <v>334</v>
      </c>
      <c r="H4" s="257"/>
      <c r="I4" s="258"/>
      <c r="J4" s="25"/>
      <c r="M4" s="35"/>
    </row>
    <row r="5" spans="1:15" ht="16.5" customHeight="1" thickBot="1" x14ac:dyDescent="0.25">
      <c r="A5" s="236" t="s">
        <v>14</v>
      </c>
      <c r="B5" s="237"/>
      <c r="C5" s="238" t="s">
        <v>301</v>
      </c>
      <c r="D5" s="239"/>
      <c r="E5" s="240" t="s">
        <v>2</v>
      </c>
      <c r="F5" s="241"/>
      <c r="G5" s="244" t="s">
        <v>416</v>
      </c>
      <c r="H5" s="245"/>
      <c r="I5" s="246"/>
      <c r="J5" s="25"/>
      <c r="L5" s="38"/>
      <c r="M5" s="38"/>
    </row>
    <row r="6" spans="1:15" ht="16.5" customHeight="1" thickBot="1" x14ac:dyDescent="0.25">
      <c r="A6" s="236" t="s">
        <v>3</v>
      </c>
      <c r="B6" s="237"/>
      <c r="C6" s="242" t="str">
        <f ca="1">IF(A3="#N/A","",INDIRECT("Clubs!"&amp;"D"&amp;TEXT(A3,"0")))</f>
        <v>Your contact</v>
      </c>
      <c r="D6" s="243"/>
      <c r="E6" s="240" t="s">
        <v>79</v>
      </c>
      <c r="F6" s="241"/>
      <c r="G6" s="227" t="str">
        <f ca="1">IF(A3="","",INDIRECT("Clubs!"&amp;"E"&amp;TEXT(A3,"0")))</f>
        <v>Your BG Number</v>
      </c>
      <c r="H6" s="228"/>
      <c r="I6" s="229"/>
      <c r="J6" s="26"/>
      <c r="M6" s="35"/>
    </row>
    <row r="7" spans="1:15" ht="30" customHeight="1" thickBot="1" x14ac:dyDescent="0.25">
      <c r="A7" s="247" t="s">
        <v>4</v>
      </c>
      <c r="B7" s="248"/>
      <c r="C7" s="261" t="str">
        <f ca="1">IF(A3="","",INDIRECT("Clubs!"&amp;"B"&amp;TEXT(A3,"0")))</f>
        <v>Your address</v>
      </c>
      <c r="D7" s="262"/>
      <c r="E7" s="240" t="s">
        <v>5</v>
      </c>
      <c r="F7" s="241"/>
      <c r="G7" s="227" t="str">
        <f ca="1">IF(A3="","",INDIRECT("Clubs!"&amp;"F"&amp;TEXT(A3,"0")))</f>
        <v>Your phone</v>
      </c>
      <c r="H7" s="228"/>
      <c r="I7" s="229"/>
      <c r="J7" s="26"/>
      <c r="M7" s="35"/>
    </row>
    <row r="8" spans="1:15" ht="18.75" customHeight="1" thickBot="1" x14ac:dyDescent="0.25">
      <c r="A8" s="249"/>
      <c r="B8" s="250"/>
      <c r="C8" s="263"/>
      <c r="D8" s="264"/>
      <c r="E8" s="240" t="s">
        <v>6</v>
      </c>
      <c r="F8" s="241"/>
      <c r="G8" s="227" t="str">
        <f ca="1">IF(A3="","",INDIRECT("Clubs!"&amp;"G"&amp;TEXT(A3,"0")))</f>
        <v>Your emails; separated with semi-colons</v>
      </c>
      <c r="H8" s="228"/>
      <c r="I8" s="229"/>
      <c r="J8" s="26"/>
      <c r="M8" s="35"/>
    </row>
    <row r="9" spans="1:15" ht="16.5" customHeight="1" thickBot="1" x14ac:dyDescent="0.25">
      <c r="A9" s="236" t="s">
        <v>43</v>
      </c>
      <c r="B9" s="237"/>
      <c r="C9" s="259" t="str">
        <f ca="1">IF(A3="","",INDIRECT("Clubs!"&amp;"C"&amp;TEXT(A3,"0")))</f>
        <v>Your postcode</v>
      </c>
      <c r="D9" s="260"/>
      <c r="E9" s="240" t="s">
        <v>8</v>
      </c>
      <c r="F9" s="241"/>
      <c r="G9" s="227" t="str">
        <f ca="1">IF(A3="","",INDIRECT("Clubs!"&amp;"H"&amp;TEXT(A3,"0")))</f>
        <v>Your colours</v>
      </c>
      <c r="H9" s="228"/>
      <c r="I9" s="229"/>
      <c r="J9" s="26"/>
      <c r="M9" s="35"/>
    </row>
    <row r="10" spans="1:15" ht="16.5" thickBot="1" x14ac:dyDescent="0.25">
      <c r="A10" s="41"/>
      <c r="B10" s="41"/>
      <c r="C10" s="6"/>
      <c r="D10" s="4"/>
      <c r="E10" s="40"/>
      <c r="F10" s="33"/>
      <c r="G10" s="8"/>
      <c r="H10" s="77"/>
      <c r="I10" s="33"/>
      <c r="J10" s="27"/>
      <c r="K10" s="109"/>
      <c r="L10" s="109"/>
      <c r="M10" s="109"/>
      <c r="N10" s="109"/>
      <c r="O10" s="109"/>
    </row>
    <row r="11" spans="1:15" customFormat="1" ht="15.75" customHeight="1" thickBot="1" x14ac:dyDescent="0.3">
      <c r="A11" s="232" t="s">
        <v>209</v>
      </c>
      <c r="B11" s="233"/>
      <c r="C11" s="234"/>
      <c r="D11" s="235"/>
      <c r="E11" s="141">
        <v>0</v>
      </c>
      <c r="F11" s="123" t="s">
        <v>73</v>
      </c>
      <c r="G11" s="124">
        <v>10</v>
      </c>
      <c r="H11" s="1" t="s">
        <v>74</v>
      </c>
      <c r="I11" s="21">
        <f xml:space="preserve"> G11*E11</f>
        <v>0</v>
      </c>
      <c r="J11" s="2"/>
      <c r="K11" s="2"/>
    </row>
    <row r="12" spans="1:15" s="19" customFormat="1" ht="9.9499999999999993" customHeight="1" x14ac:dyDescent="0.25">
      <c r="A12" s="66"/>
      <c r="B12" s="66"/>
      <c r="C12" s="67"/>
      <c r="D12" s="67"/>
      <c r="E12" s="67"/>
      <c r="F12" s="68"/>
      <c r="G12" s="69"/>
      <c r="H12" s="70"/>
      <c r="I12" s="70"/>
      <c r="J12" s="70"/>
      <c r="K12" s="70"/>
    </row>
    <row r="13" spans="1:15" s="19" customFormat="1" ht="17.25" customHeight="1" x14ac:dyDescent="0.25">
      <c r="A13" s="230" t="s">
        <v>208</v>
      </c>
      <c r="B13" s="231"/>
      <c r="C13" s="231"/>
      <c r="D13" s="231"/>
      <c r="E13" s="231"/>
      <c r="F13" s="231"/>
      <c r="G13" s="231"/>
      <c r="H13" s="231"/>
      <c r="I13" s="231"/>
      <c r="J13" s="70"/>
      <c r="K13" s="70"/>
    </row>
    <row r="14" spans="1:15" s="19" customFormat="1" ht="9.9499999999999993" customHeight="1" thickBot="1" x14ac:dyDescent="0.3">
      <c r="A14" s="66"/>
      <c r="B14" s="66"/>
      <c r="C14" s="67"/>
      <c r="D14" s="67"/>
      <c r="E14" s="67"/>
      <c r="F14" s="68"/>
      <c r="G14" s="69"/>
      <c r="H14" s="70"/>
      <c r="I14" s="70"/>
      <c r="J14" s="70"/>
      <c r="K14" s="70"/>
    </row>
    <row r="15" spans="1:15" ht="16.5" customHeight="1" thickBot="1" x14ac:dyDescent="0.25">
      <c r="A15" s="125" t="s">
        <v>60</v>
      </c>
      <c r="B15" s="126" t="s">
        <v>61</v>
      </c>
      <c r="C15" s="127" t="s">
        <v>9</v>
      </c>
      <c r="D15" s="128" t="s">
        <v>15</v>
      </c>
      <c r="E15" s="129" t="s">
        <v>10</v>
      </c>
      <c r="F15" s="130" t="s">
        <v>32</v>
      </c>
      <c r="G15" s="130" t="s">
        <v>31</v>
      </c>
      <c r="H15" s="130" t="s">
        <v>33</v>
      </c>
      <c r="I15" s="131" t="s">
        <v>11</v>
      </c>
      <c r="J15" s="28"/>
      <c r="K15" s="95"/>
      <c r="L15" s="95"/>
      <c r="M15" s="95"/>
      <c r="N15" s="96"/>
      <c r="O15" s="97"/>
    </row>
    <row r="16" spans="1:15" ht="24" customHeight="1" thickBot="1" x14ac:dyDescent="0.25">
      <c r="A16" s="218" t="s">
        <v>64</v>
      </c>
      <c r="B16" s="224"/>
      <c r="C16" s="220"/>
      <c r="D16" s="221"/>
      <c r="E16" s="118" t="s">
        <v>40</v>
      </c>
      <c r="F16" s="213"/>
      <c r="G16" s="214"/>
      <c r="H16" s="225" t="s">
        <v>23</v>
      </c>
      <c r="I16" s="226"/>
      <c r="J16" s="30"/>
      <c r="K16" s="98"/>
      <c r="L16" s="101"/>
      <c r="M16" s="101"/>
      <c r="N16" s="102"/>
      <c r="O16" s="103"/>
    </row>
    <row r="17" spans="1:16" ht="24.75" customHeight="1" thickBot="1" x14ac:dyDescent="0.25">
      <c r="A17" s="209" t="str">
        <f>IF(H16="All Day","","2nd Judge:" )</f>
        <v/>
      </c>
      <c r="B17" s="217"/>
      <c r="C17" s="211"/>
      <c r="D17" s="212"/>
      <c r="E17" s="118" t="str">
        <f>IF(H16="All Day","","Level:" )</f>
        <v/>
      </c>
      <c r="F17" s="213"/>
      <c r="G17" s="214"/>
      <c r="H17" s="215" t="str">
        <f>IF(H16="All Day","",IF(H16="Morning","Afternoon","Morning"))</f>
        <v/>
      </c>
      <c r="I17" s="216"/>
      <c r="J17" s="31"/>
      <c r="K17" s="98"/>
      <c r="L17" s="101"/>
      <c r="M17" s="101"/>
      <c r="N17" s="102"/>
      <c r="O17" s="103"/>
      <c r="P17" s="138"/>
    </row>
    <row r="18" spans="1:16" ht="18" customHeight="1" thickBot="1" x14ac:dyDescent="0.25">
      <c r="A18" s="42">
        <v>1</v>
      </c>
      <c r="B18" s="116">
        <v>12345</v>
      </c>
      <c r="C18" s="78" t="s">
        <v>105</v>
      </c>
      <c r="D18" s="79" t="s">
        <v>106</v>
      </c>
      <c r="E18" s="80">
        <v>40544</v>
      </c>
      <c r="F18" s="81" t="s">
        <v>42</v>
      </c>
      <c r="G18" s="82" t="s">
        <v>291</v>
      </c>
      <c r="H18" s="83" t="str">
        <f ca="1">IF(INDIRECT("E"&amp;ROW())="","",IF(INDIRECT("G"&amp;ROW())="",INDIRECT(IF(INDIRECT("F"&amp;ROW())="M","ListsM!L","Lists!L")&amp;($I$3-YEAR(INDIRECT("E"&amp;ROW())))),HLOOKUP(INDIRECT("G"&amp;ROW()),IF(INDIRECT("F"&amp;ROW())="M",GradeAgesM,GradeAges),($I$3-YEAR(INDIRECT("E"&amp;ROW()))),FALSE)))</f>
        <v>7-8</v>
      </c>
      <c r="I18" s="84"/>
      <c r="J18" s="29"/>
      <c r="K18" s="98"/>
      <c r="L18" s="98"/>
      <c r="M18" s="98"/>
      <c r="N18" s="99"/>
      <c r="O18" s="100"/>
    </row>
    <row r="19" spans="1:16" ht="18.75" customHeight="1" thickBot="1" x14ac:dyDescent="0.25">
      <c r="A19" s="42">
        <v>2</v>
      </c>
      <c r="B19" s="116"/>
      <c r="C19" s="78"/>
      <c r="D19" s="86"/>
      <c r="E19" s="80"/>
      <c r="F19" s="81"/>
      <c r="G19" s="82"/>
      <c r="H19" s="83" t="str">
        <f ca="1">IF(INDIRECT("E"&amp;ROW())="","",IF(INDIRECT("G"&amp;ROW())="",INDIRECT(IF(INDIRECT("F"&amp;ROW())="M","ListsM!L","Lists!L")&amp;($I$3-YEAR(INDIRECT("E"&amp;ROW())))),HLOOKUP(INDIRECT("G"&amp;ROW()),IF(INDIRECT("F"&amp;ROW())="M",GradeAgesM,GradeAges),($I$3-YEAR(INDIRECT("E"&amp;ROW()))),FALSE)))</f>
        <v/>
      </c>
      <c r="I19" s="84"/>
      <c r="J19" s="29"/>
      <c r="K19" s="98"/>
      <c r="L19" s="98"/>
      <c r="M19" s="98"/>
      <c r="N19" s="99"/>
      <c r="O19" s="100"/>
    </row>
    <row r="20" spans="1:16" ht="16.5" thickBot="1" x14ac:dyDescent="0.25">
      <c r="A20" s="43">
        <v>3</v>
      </c>
      <c r="B20" s="116"/>
      <c r="C20" s="78"/>
      <c r="D20" s="86"/>
      <c r="E20" s="80"/>
      <c r="F20" s="81"/>
      <c r="G20" s="82"/>
      <c r="H20" s="83" t="str">
        <f ca="1">IF(INDIRECT("E"&amp;ROW())="","",IF(INDIRECT("G"&amp;ROW())="",INDIRECT(IF(INDIRECT("F"&amp;ROW())="M","ListsM!L","Lists!L")&amp;($I$3-YEAR(INDIRECT("E"&amp;ROW())))),HLOOKUP(INDIRECT("G"&amp;ROW()),IF(INDIRECT("F"&amp;ROW())="M",GradeAgesM,GradeAges),($I$3-YEAR(INDIRECT("E"&amp;ROW()))),FALSE)))</f>
        <v/>
      </c>
      <c r="I20" s="87"/>
      <c r="J20" s="29"/>
      <c r="K20" s="98"/>
      <c r="L20" s="98"/>
      <c r="M20" s="98"/>
      <c r="N20" s="99"/>
      <c r="O20" s="100"/>
    </row>
    <row r="21" spans="1:16" ht="16.5" thickBot="1" x14ac:dyDescent="0.25">
      <c r="A21" s="22">
        <v>4</v>
      </c>
      <c r="B21" s="116"/>
      <c r="C21" s="78"/>
      <c r="D21" s="79"/>
      <c r="E21" s="80"/>
      <c r="F21" s="81"/>
      <c r="G21" s="82"/>
      <c r="H21" s="83" t="str">
        <f ca="1">IF(INDIRECT("E"&amp;ROW())="","",IF(INDIRECT("G"&amp;ROW())="",INDIRECT(IF(INDIRECT("F"&amp;ROW())="M","ListsM!L","Lists!L")&amp;($I$3-YEAR(INDIRECT("E"&amp;ROW())))),HLOOKUP(INDIRECT("G"&amp;ROW()),IF(INDIRECT("F"&amp;ROW())="M",GradeAgesM,GradeAges),($I$3-YEAR(INDIRECT("E"&amp;ROW()))),FALSE)))</f>
        <v/>
      </c>
      <c r="I21" s="88"/>
      <c r="J21" s="30"/>
      <c r="K21" s="98"/>
      <c r="L21" s="98"/>
      <c r="M21" s="98"/>
      <c r="N21" s="99"/>
      <c r="O21" s="100"/>
    </row>
    <row r="22" spans="1:16" ht="22.5" customHeight="1" thickBot="1" x14ac:dyDescent="0.25">
      <c r="A22" s="218" t="s">
        <v>65</v>
      </c>
      <c r="B22" s="219"/>
      <c r="C22" s="220"/>
      <c r="D22" s="221"/>
      <c r="E22" s="118" t="s">
        <v>39</v>
      </c>
      <c r="F22" s="213"/>
      <c r="G22" s="214"/>
      <c r="H22" s="222" t="s">
        <v>23</v>
      </c>
      <c r="I22" s="223"/>
      <c r="J22" s="30"/>
      <c r="K22" s="98"/>
      <c r="L22" s="98"/>
      <c r="M22" s="104"/>
      <c r="N22" s="99"/>
      <c r="O22" s="100"/>
    </row>
    <row r="23" spans="1:16" ht="21.75" customHeight="1" thickBot="1" x14ac:dyDescent="0.25">
      <c r="A23" s="209" t="str">
        <f>IF(H22="All Day","","2nd Official:" )</f>
        <v/>
      </c>
      <c r="B23" s="210"/>
      <c r="C23" s="211"/>
      <c r="D23" s="212"/>
      <c r="E23" s="118" t="str">
        <f>IF(H22="All Day","","Job:" )</f>
        <v/>
      </c>
      <c r="F23" s="213"/>
      <c r="G23" s="214"/>
      <c r="H23" s="215" t="str">
        <f>IF(H22="All Day","",IF(H22="Morning","Afternoon","Morning"))</f>
        <v/>
      </c>
      <c r="I23" s="216"/>
      <c r="J23" s="31"/>
      <c r="K23" s="98"/>
      <c r="L23" s="98"/>
      <c r="M23" s="104"/>
      <c r="N23" s="99"/>
      <c r="O23" s="100"/>
    </row>
    <row r="24" spans="1:16" ht="16.5" thickBot="1" x14ac:dyDescent="0.25">
      <c r="A24" s="42">
        <v>5</v>
      </c>
      <c r="B24" s="116"/>
      <c r="C24" s="78"/>
      <c r="D24" s="85"/>
      <c r="E24" s="80"/>
      <c r="F24" s="81"/>
      <c r="G24" s="82"/>
      <c r="H24" s="83" t="str">
        <f ca="1">IF(INDIRECT("E"&amp;ROW())="","",IF(INDIRECT("G"&amp;ROW())="",INDIRECT(IF(INDIRECT("F"&amp;ROW())="M","ListsM!L","Lists!L")&amp;($I$3-YEAR(INDIRECT("E"&amp;ROW())))),HLOOKUP(INDIRECT("G"&amp;ROW()),IF(INDIRECT("F"&amp;ROW())="M",GradeAgesM,GradeAges),($I$3-YEAR(INDIRECT("E"&amp;ROW()))),FALSE)))</f>
        <v/>
      </c>
      <c r="I24" s="88"/>
      <c r="J24" s="30"/>
      <c r="K24" s="98"/>
      <c r="L24" s="98"/>
      <c r="M24" s="98"/>
      <c r="N24" s="99"/>
      <c r="O24" s="100"/>
    </row>
    <row r="25" spans="1:16" ht="16.5" thickBot="1" x14ac:dyDescent="0.25">
      <c r="A25" s="42">
        <v>6</v>
      </c>
      <c r="B25" s="116"/>
      <c r="C25" s="78"/>
      <c r="D25" s="79"/>
      <c r="E25" s="80"/>
      <c r="F25" s="81"/>
      <c r="G25" s="82"/>
      <c r="H25" s="83" t="str">
        <f ca="1">IF(INDIRECT("E"&amp;ROW())="","",IF(INDIRECT("G"&amp;ROW())="",INDIRECT(IF(INDIRECT("F"&amp;ROW())="M","ListsM!L","Lists!L")&amp;($I$3-YEAR(INDIRECT("E"&amp;ROW())))),HLOOKUP(INDIRECT("G"&amp;ROW()),IF(INDIRECT("F"&amp;ROW())="M",GradeAgesM,GradeAges),($I$3-YEAR(INDIRECT("E"&amp;ROW()))),FALSE)))</f>
        <v/>
      </c>
      <c r="I25" s="88"/>
      <c r="J25" s="30"/>
      <c r="K25" s="98"/>
      <c r="L25" s="98"/>
      <c r="M25" s="98"/>
      <c r="N25" s="99"/>
      <c r="O25" s="100"/>
    </row>
    <row r="26" spans="1:16" ht="16.5" thickBot="1" x14ac:dyDescent="0.25">
      <c r="A26" s="42">
        <v>7</v>
      </c>
      <c r="B26" s="116"/>
      <c r="C26" s="78"/>
      <c r="D26" s="85"/>
      <c r="E26" s="80"/>
      <c r="F26" s="81"/>
      <c r="G26" s="82"/>
      <c r="H26" s="83" t="str">
        <f ca="1">IF(INDIRECT("E"&amp;ROW())="","",IF(INDIRECT("G"&amp;ROW())="",INDIRECT(IF(INDIRECT("F"&amp;ROW())="M","ListsM!L","Lists!L")&amp;($I$3-YEAR(INDIRECT("E"&amp;ROW())))),HLOOKUP(INDIRECT("G"&amp;ROW()),IF(INDIRECT("F"&amp;ROW())="M",GradeAgesM,GradeAges),($I$3-YEAR(INDIRECT("E"&amp;ROW()))),FALSE)))</f>
        <v/>
      </c>
      <c r="I26" s="88"/>
      <c r="J26" s="30"/>
      <c r="K26" s="98"/>
      <c r="L26" s="98"/>
      <c r="M26" s="98"/>
      <c r="N26" s="99"/>
      <c r="O26" s="100"/>
    </row>
    <row r="27" spans="1:16" ht="16.5" thickBot="1" x14ac:dyDescent="0.25">
      <c r="A27" s="42">
        <v>8</v>
      </c>
      <c r="B27" s="116"/>
      <c r="C27" s="78"/>
      <c r="D27" s="86"/>
      <c r="E27" s="80"/>
      <c r="F27" s="81"/>
      <c r="G27" s="82"/>
      <c r="H27" s="83" t="str">
        <f ca="1">IF(INDIRECT("E"&amp;ROW())="","",IF(INDIRECT("G"&amp;ROW())="",INDIRECT(IF(INDIRECT("F"&amp;ROW())="M","ListsM!L","Lists!L")&amp;($I$3-YEAR(INDIRECT("E"&amp;ROW())))),HLOOKUP(INDIRECT("G"&amp;ROW()),IF(INDIRECT("F"&amp;ROW())="M",GradeAgesM,GradeAges),($I$3-YEAR(INDIRECT("E"&amp;ROW()))),FALSE)))</f>
        <v/>
      </c>
      <c r="I27" s="88"/>
      <c r="J27" s="30"/>
      <c r="K27" s="98"/>
      <c r="L27" s="98"/>
      <c r="M27" s="98"/>
      <c r="N27" s="99"/>
      <c r="O27" s="100"/>
    </row>
    <row r="28" spans="1:16" ht="16.5" thickBot="1" x14ac:dyDescent="0.25">
      <c r="A28" s="43">
        <v>9</v>
      </c>
      <c r="B28" s="116"/>
      <c r="C28" s="78"/>
      <c r="D28" s="79"/>
      <c r="E28" s="80"/>
      <c r="F28" s="81"/>
      <c r="G28" s="82"/>
      <c r="H28" s="83" t="str">
        <f ca="1">IF(INDIRECT("E"&amp;ROW())="","",IF(INDIRECT("G"&amp;ROW())="",INDIRECT(IF(INDIRECT("F"&amp;ROW())="M","ListsM!L","Lists!L")&amp;($I$3-YEAR(INDIRECT("E"&amp;ROW())))),HLOOKUP(INDIRECT("G"&amp;ROW()),IF(INDIRECT("F"&amp;ROW())="M",GradeAgesM,GradeAges),($I$3-YEAR(INDIRECT("E"&amp;ROW()))),FALSE)))</f>
        <v/>
      </c>
      <c r="I28" s="88"/>
      <c r="J28" s="30"/>
      <c r="K28" s="98"/>
      <c r="L28" s="98"/>
      <c r="M28" s="98"/>
      <c r="N28" s="99"/>
      <c r="O28" s="100"/>
    </row>
    <row r="29" spans="1:16" ht="21" customHeight="1" thickBot="1" x14ac:dyDescent="0.25">
      <c r="A29" s="218" t="s">
        <v>64</v>
      </c>
      <c r="B29" s="224"/>
      <c r="C29" s="220"/>
      <c r="D29" s="221"/>
      <c r="E29" s="118" t="s">
        <v>40</v>
      </c>
      <c r="F29" s="213"/>
      <c r="G29" s="214"/>
      <c r="H29" s="225" t="s">
        <v>23</v>
      </c>
      <c r="I29" s="226"/>
      <c r="J29" s="30"/>
      <c r="K29" s="98"/>
      <c r="L29" s="101"/>
      <c r="M29" s="101"/>
      <c r="N29" s="102"/>
      <c r="O29" s="103"/>
    </row>
    <row r="30" spans="1:16" ht="21" customHeight="1" thickBot="1" x14ac:dyDescent="0.25">
      <c r="A30" s="209" t="str">
        <f>IF(H29="All Day","","2nd Judge:" )</f>
        <v/>
      </c>
      <c r="B30" s="217"/>
      <c r="C30" s="211"/>
      <c r="D30" s="212"/>
      <c r="E30" s="118" t="str">
        <f>IF(H29="All Day","","Level:" )</f>
        <v/>
      </c>
      <c r="F30" s="213"/>
      <c r="G30" s="214"/>
      <c r="H30" s="215" t="str">
        <f>IF(H29="All Day","",IF(H29="Morning","Afternoon","Morning"))</f>
        <v/>
      </c>
      <c r="I30" s="216"/>
      <c r="J30" s="31"/>
      <c r="K30" s="98"/>
      <c r="L30" s="101"/>
      <c r="M30" s="101"/>
      <c r="N30" s="102"/>
      <c r="O30" s="103"/>
    </row>
    <row r="31" spans="1:16" ht="16.5" thickBot="1" x14ac:dyDescent="0.25">
      <c r="A31" s="22">
        <v>10</v>
      </c>
      <c r="B31" s="116"/>
      <c r="C31" s="78"/>
      <c r="D31" s="85"/>
      <c r="E31" s="80"/>
      <c r="F31" s="81"/>
      <c r="G31" s="82"/>
      <c r="H31" s="83" t="str">
        <f ca="1">IF(INDIRECT("E"&amp;ROW())="","",IF(INDIRECT("G"&amp;ROW())="",INDIRECT(IF(INDIRECT("F"&amp;ROW())="M","ListsM!L","Lists!L")&amp;($I$3-YEAR(INDIRECT("E"&amp;ROW())))),HLOOKUP(INDIRECT("G"&amp;ROW()),IF(INDIRECT("F"&amp;ROW())="M",GradeAgesM,GradeAges),($I$3-YEAR(INDIRECT("E"&amp;ROW()))),FALSE)))</f>
        <v/>
      </c>
      <c r="I31" s="88"/>
      <c r="J31" s="30"/>
      <c r="K31" s="98"/>
      <c r="L31" s="98"/>
      <c r="M31" s="98"/>
      <c r="N31" s="99"/>
      <c r="O31" s="100"/>
    </row>
    <row r="32" spans="1:16" ht="16.5" thickBot="1" x14ac:dyDescent="0.25">
      <c r="A32" s="42">
        <v>11</v>
      </c>
      <c r="B32" s="116"/>
      <c r="C32" s="78"/>
      <c r="D32" s="79"/>
      <c r="E32" s="80"/>
      <c r="F32" s="81"/>
      <c r="G32" s="82"/>
      <c r="H32" s="83" t="str">
        <f ca="1">IF(INDIRECT("E"&amp;ROW())="","",IF(INDIRECT("G"&amp;ROW())="",INDIRECT(IF(INDIRECT("F"&amp;ROW())="M","ListsM!L","Lists!L")&amp;($I$3-YEAR(INDIRECT("E"&amp;ROW())))),HLOOKUP(INDIRECT("G"&amp;ROW()),IF(INDIRECT("F"&amp;ROW())="M",GradeAgesM,GradeAges),($I$3-YEAR(INDIRECT("E"&amp;ROW()))),FALSE)))</f>
        <v/>
      </c>
      <c r="I32" s="88"/>
      <c r="J32" s="30"/>
      <c r="K32" s="98"/>
      <c r="L32" s="98"/>
      <c r="M32" s="98"/>
      <c r="N32" s="99"/>
      <c r="O32" s="100"/>
    </row>
    <row r="33" spans="1:15" ht="16.5" thickBot="1" x14ac:dyDescent="0.25">
      <c r="A33" s="42">
        <v>12</v>
      </c>
      <c r="B33" s="116"/>
      <c r="C33" s="78"/>
      <c r="D33" s="85"/>
      <c r="E33" s="80"/>
      <c r="F33" s="81"/>
      <c r="G33" s="82"/>
      <c r="H33" s="83" t="str">
        <f ca="1">IF(INDIRECT("E"&amp;ROW())="","",IF(INDIRECT("G"&amp;ROW())="",INDIRECT(IF(INDIRECT("F"&amp;ROW())="M","ListsM!L","Lists!L")&amp;($I$3-YEAR(INDIRECT("E"&amp;ROW())))),HLOOKUP(INDIRECT("G"&amp;ROW()),IF(INDIRECT("F"&amp;ROW())="M",GradeAgesM,GradeAges),($I$3-YEAR(INDIRECT("E"&amp;ROW()))),FALSE)))</f>
        <v/>
      </c>
      <c r="I33" s="88"/>
      <c r="J33" s="30"/>
      <c r="K33" s="98"/>
      <c r="L33" s="98"/>
      <c r="M33" s="98"/>
      <c r="N33" s="99"/>
      <c r="O33" s="100"/>
    </row>
    <row r="34" spans="1:15" ht="16.5" thickBot="1" x14ac:dyDescent="0.25">
      <c r="A34" s="42">
        <v>13</v>
      </c>
      <c r="B34" s="116"/>
      <c r="C34" s="78"/>
      <c r="D34" s="86"/>
      <c r="E34" s="80"/>
      <c r="F34" s="81"/>
      <c r="G34" s="82"/>
      <c r="H34" s="83" t="str">
        <f ca="1">IF(INDIRECT("E"&amp;ROW())="","",IF(INDIRECT("G"&amp;ROW())="",INDIRECT(IF(INDIRECT("F"&amp;ROW())="M","ListsM!L","Lists!L")&amp;($I$3-YEAR(INDIRECT("E"&amp;ROW())))),HLOOKUP(INDIRECT("G"&amp;ROW()),IF(INDIRECT("F"&amp;ROW())="M",GradeAgesM,GradeAges),($I$3-YEAR(INDIRECT("E"&amp;ROW()))),FALSE)))</f>
        <v/>
      </c>
      <c r="I34" s="88"/>
      <c r="J34" s="30"/>
      <c r="K34" s="98"/>
      <c r="L34" s="98"/>
      <c r="M34" s="98"/>
      <c r="N34" s="99"/>
      <c r="O34" s="100"/>
    </row>
    <row r="35" spans="1:15" ht="16.5" thickBot="1" x14ac:dyDescent="0.25">
      <c r="A35" s="42">
        <v>14</v>
      </c>
      <c r="B35" s="116"/>
      <c r="C35" s="78"/>
      <c r="D35" s="79"/>
      <c r="E35" s="80"/>
      <c r="F35" s="81"/>
      <c r="G35" s="82"/>
      <c r="H35" s="83" t="str">
        <f ca="1">IF(INDIRECT("E"&amp;ROW())="","",IF(INDIRECT("G"&amp;ROW())="",INDIRECT(IF(INDIRECT("F"&amp;ROW())="M","ListsM!L","Lists!L")&amp;($I$3-YEAR(INDIRECT("E"&amp;ROW())))),HLOOKUP(INDIRECT("G"&amp;ROW()),IF(INDIRECT("F"&amp;ROW())="M",GradeAgesM,GradeAges),($I$3-YEAR(INDIRECT("E"&amp;ROW()))),FALSE)))</f>
        <v/>
      </c>
      <c r="I35" s="88"/>
      <c r="J35" s="30"/>
      <c r="K35" s="98"/>
      <c r="L35" s="98"/>
      <c r="M35" s="98"/>
      <c r="N35" s="99"/>
      <c r="O35" s="100"/>
    </row>
    <row r="36" spans="1:15" ht="22.5" customHeight="1" thickBot="1" x14ac:dyDescent="0.25">
      <c r="A36" s="218" t="s">
        <v>65</v>
      </c>
      <c r="B36" s="219"/>
      <c r="C36" s="220"/>
      <c r="D36" s="221"/>
      <c r="E36" s="118" t="s">
        <v>39</v>
      </c>
      <c r="F36" s="213"/>
      <c r="G36" s="214"/>
      <c r="H36" s="222" t="s">
        <v>23</v>
      </c>
      <c r="I36" s="223"/>
      <c r="J36" s="30"/>
      <c r="K36" s="98"/>
      <c r="L36" s="98"/>
      <c r="M36" s="104"/>
      <c r="N36" s="99"/>
      <c r="O36" s="100"/>
    </row>
    <row r="37" spans="1:15" ht="23.25" customHeight="1" thickBot="1" x14ac:dyDescent="0.25">
      <c r="A37" s="209" t="str">
        <f>IF(H36="All Day","","2nd Official:" )</f>
        <v/>
      </c>
      <c r="B37" s="210"/>
      <c r="C37" s="211"/>
      <c r="D37" s="212"/>
      <c r="E37" s="118" t="str">
        <f>IF(H36="All Day","","Job:" )</f>
        <v/>
      </c>
      <c r="F37" s="213"/>
      <c r="G37" s="214"/>
      <c r="H37" s="215" t="str">
        <f>IF(H36="All Day","",IF(H36="Morning","Afternoon","Morning"))</f>
        <v/>
      </c>
      <c r="I37" s="216"/>
      <c r="J37" s="31"/>
      <c r="K37" s="98"/>
      <c r="L37" s="98"/>
      <c r="M37" s="104"/>
      <c r="N37" s="99"/>
      <c r="O37" s="100"/>
    </row>
    <row r="38" spans="1:15" ht="16.5" thickBot="1" x14ac:dyDescent="0.25">
      <c r="A38" s="42">
        <v>15</v>
      </c>
      <c r="B38" s="116"/>
      <c r="C38" s="78"/>
      <c r="D38" s="85"/>
      <c r="E38" s="80"/>
      <c r="F38" s="81"/>
      <c r="G38" s="82"/>
      <c r="H38" s="83" t="str">
        <f ca="1">IF(INDIRECT("E"&amp;ROW())="","",IF(INDIRECT("G"&amp;ROW())="",INDIRECT(IF(INDIRECT("F"&amp;ROW())="M","ListsM!L","Lists!L")&amp;($I$3-YEAR(INDIRECT("E"&amp;ROW())))),HLOOKUP(INDIRECT("G"&amp;ROW()),IF(INDIRECT("F"&amp;ROW())="M",GradeAgesM,GradeAges),($I$3-YEAR(INDIRECT("E"&amp;ROW()))),FALSE)))</f>
        <v/>
      </c>
      <c r="I38" s="88"/>
      <c r="J38" s="30"/>
      <c r="K38" s="98"/>
      <c r="L38" s="98"/>
      <c r="M38" s="98"/>
      <c r="N38" s="99"/>
      <c r="O38" s="100"/>
    </row>
    <row r="39" spans="1:15" ht="16.5" thickBot="1" x14ac:dyDescent="0.25">
      <c r="A39" s="42">
        <v>16</v>
      </c>
      <c r="B39" s="116"/>
      <c r="C39" s="78"/>
      <c r="D39" s="79"/>
      <c r="E39" s="80"/>
      <c r="F39" s="81"/>
      <c r="G39" s="82"/>
      <c r="H39" s="83" t="str">
        <f ca="1">IF(INDIRECT("E"&amp;ROW())="","",IF(INDIRECT("G"&amp;ROW())="",INDIRECT(IF(INDIRECT("F"&amp;ROW())="M","ListsM!L","Lists!L")&amp;($I$3-YEAR(INDIRECT("E"&amp;ROW())))),HLOOKUP(INDIRECT("G"&amp;ROW()),IF(INDIRECT("F"&amp;ROW())="M",GradeAgesM,GradeAges),($I$3-YEAR(INDIRECT("E"&amp;ROW()))),FALSE)))</f>
        <v/>
      </c>
      <c r="I39" s="88"/>
      <c r="J39" s="30"/>
      <c r="K39" s="98"/>
      <c r="L39" s="98"/>
      <c r="M39" s="98"/>
      <c r="N39" s="99"/>
      <c r="O39" s="100"/>
    </row>
    <row r="40" spans="1:15" ht="16.5" thickBot="1" x14ac:dyDescent="0.25">
      <c r="A40" s="42">
        <v>17</v>
      </c>
      <c r="B40" s="116"/>
      <c r="C40" s="78"/>
      <c r="D40" s="85"/>
      <c r="E40" s="80"/>
      <c r="F40" s="81"/>
      <c r="G40" s="82"/>
      <c r="H40" s="83" t="str">
        <f ca="1">IF(INDIRECT("E"&amp;ROW())="","",IF(INDIRECT("G"&amp;ROW())="",INDIRECT(IF(INDIRECT("F"&amp;ROW())="M","ListsM!L","Lists!L")&amp;($I$3-YEAR(INDIRECT("E"&amp;ROW())))),HLOOKUP(INDIRECT("G"&amp;ROW()),IF(INDIRECT("F"&amp;ROW())="M",GradeAgesM,GradeAges),($I$3-YEAR(INDIRECT("E"&amp;ROW()))),FALSE)))</f>
        <v/>
      </c>
      <c r="I40" s="88"/>
      <c r="J40" s="30"/>
      <c r="K40" s="98"/>
      <c r="L40" s="98"/>
      <c r="M40" s="98"/>
      <c r="N40" s="99"/>
      <c r="O40" s="100"/>
    </row>
    <row r="41" spans="1:15" ht="16.5" thickBot="1" x14ac:dyDescent="0.25">
      <c r="A41" s="43">
        <v>18</v>
      </c>
      <c r="B41" s="116"/>
      <c r="C41" s="78"/>
      <c r="D41" s="86"/>
      <c r="E41" s="80"/>
      <c r="F41" s="81"/>
      <c r="G41" s="82"/>
      <c r="H41" s="83" t="str">
        <f ca="1">IF(INDIRECT("E"&amp;ROW())="","",IF(INDIRECT("G"&amp;ROW())="",INDIRECT(IF(INDIRECT("F"&amp;ROW())="M","ListsM!L","Lists!L")&amp;($I$3-YEAR(INDIRECT("E"&amp;ROW())))),HLOOKUP(INDIRECT("G"&amp;ROW()),IF(INDIRECT("F"&amp;ROW())="M",GradeAgesM,GradeAges),($I$3-YEAR(INDIRECT("E"&amp;ROW()))),FALSE)))</f>
        <v/>
      </c>
      <c r="I41" s="88"/>
      <c r="J41" s="30"/>
      <c r="K41" s="98"/>
      <c r="L41" s="98"/>
      <c r="M41" s="98"/>
      <c r="N41" s="99"/>
      <c r="O41" s="100"/>
    </row>
    <row r="42" spans="1:15" ht="16.5" thickBot="1" x14ac:dyDescent="0.25">
      <c r="A42" s="22">
        <v>19</v>
      </c>
      <c r="B42" s="116"/>
      <c r="C42" s="78"/>
      <c r="D42" s="79"/>
      <c r="E42" s="80"/>
      <c r="F42" s="81"/>
      <c r="G42" s="82"/>
      <c r="H42" s="83" t="str">
        <f ca="1">IF(INDIRECT("E"&amp;ROW())="","",IF(INDIRECT("G"&amp;ROW())="",INDIRECT(IF(INDIRECT("F"&amp;ROW())="M","ListsM!L","Lists!L")&amp;($I$3-YEAR(INDIRECT("E"&amp;ROW())))),HLOOKUP(INDIRECT("G"&amp;ROW()),IF(INDIRECT("F"&amp;ROW())="M",GradeAgesM,GradeAges),($I$3-YEAR(INDIRECT("E"&amp;ROW()))),FALSE)))</f>
        <v/>
      </c>
      <c r="I42" s="88"/>
      <c r="J42" s="30"/>
      <c r="K42" s="98"/>
      <c r="L42" s="98"/>
      <c r="M42" s="98"/>
      <c r="N42" s="99"/>
      <c r="O42" s="100"/>
    </row>
    <row r="43" spans="1:15" ht="21" customHeight="1" thickBot="1" x14ac:dyDescent="0.25">
      <c r="A43" s="218" t="s">
        <v>64</v>
      </c>
      <c r="B43" s="224"/>
      <c r="C43" s="220"/>
      <c r="D43" s="221"/>
      <c r="E43" s="118" t="s">
        <v>40</v>
      </c>
      <c r="F43" s="213"/>
      <c r="G43" s="214"/>
      <c r="H43" s="225" t="s">
        <v>23</v>
      </c>
      <c r="I43" s="226"/>
      <c r="J43" s="30"/>
      <c r="K43" s="98"/>
      <c r="L43" s="101"/>
      <c r="M43" s="101"/>
      <c r="N43" s="102"/>
      <c r="O43" s="103"/>
    </row>
    <row r="44" spans="1:15" ht="21" customHeight="1" thickBot="1" x14ac:dyDescent="0.25">
      <c r="A44" s="209" t="str">
        <f>IF(H43="All Day","","2nd Judge:" )</f>
        <v/>
      </c>
      <c r="B44" s="217"/>
      <c r="C44" s="211"/>
      <c r="D44" s="212"/>
      <c r="E44" s="118" t="str">
        <f>IF(H43="All Day","","Level:" )</f>
        <v/>
      </c>
      <c r="F44" s="213"/>
      <c r="G44" s="214"/>
      <c r="H44" s="215" t="str">
        <f>IF(H43="All Day","",IF(H43="Morning","Afternoon","Morning"))</f>
        <v/>
      </c>
      <c r="I44" s="216"/>
      <c r="J44" s="31"/>
      <c r="K44" s="98"/>
      <c r="L44" s="101"/>
      <c r="M44" s="101"/>
      <c r="N44" s="102"/>
      <c r="O44" s="103"/>
    </row>
    <row r="45" spans="1:15" ht="16.5" thickBot="1" x14ac:dyDescent="0.25">
      <c r="A45" s="42">
        <v>20</v>
      </c>
      <c r="B45" s="116"/>
      <c r="C45" s="78"/>
      <c r="D45" s="85"/>
      <c r="E45" s="80"/>
      <c r="F45" s="81"/>
      <c r="G45" s="82"/>
      <c r="H45" s="83" t="str">
        <f ca="1">IF(INDIRECT("E"&amp;ROW())="","",IF(INDIRECT("G"&amp;ROW())="",INDIRECT(IF(INDIRECT("F"&amp;ROW())="M","ListsM!L","Lists!L")&amp;($I$3-YEAR(INDIRECT("E"&amp;ROW())))),HLOOKUP(INDIRECT("G"&amp;ROW()),IF(INDIRECT("F"&amp;ROW())="M",GradeAgesM,GradeAges),($I$3-YEAR(INDIRECT("E"&amp;ROW()))),FALSE)))</f>
        <v/>
      </c>
      <c r="I45" s="88"/>
      <c r="J45" s="30"/>
      <c r="K45" s="98"/>
      <c r="L45" s="98"/>
      <c r="M45" s="98"/>
      <c r="N45" s="99"/>
      <c r="O45" s="100"/>
    </row>
    <row r="46" spans="1:15" ht="16.5" thickBot="1" x14ac:dyDescent="0.25">
      <c r="A46" s="42">
        <v>21</v>
      </c>
      <c r="B46" s="116"/>
      <c r="C46" s="78"/>
      <c r="D46" s="79"/>
      <c r="E46" s="80"/>
      <c r="F46" s="81"/>
      <c r="G46" s="82"/>
      <c r="H46" s="83" t="str">
        <f ca="1">IF(INDIRECT("E"&amp;ROW())="","",IF(INDIRECT("G"&amp;ROW())="",INDIRECT(IF(INDIRECT("F"&amp;ROW())="M","ListsM!L","Lists!L")&amp;($I$3-YEAR(INDIRECT("E"&amp;ROW())))),HLOOKUP(INDIRECT("G"&amp;ROW()),IF(INDIRECT("F"&amp;ROW())="M",GradeAgesM,GradeAges),($I$3-YEAR(INDIRECT("E"&amp;ROW()))),FALSE)))</f>
        <v/>
      </c>
      <c r="I46" s="88"/>
      <c r="J46" s="30"/>
      <c r="K46" s="98"/>
      <c r="L46" s="98"/>
      <c r="M46" s="98"/>
      <c r="N46" s="99"/>
      <c r="O46" s="100"/>
    </row>
    <row r="47" spans="1:15" ht="16.5" thickBot="1" x14ac:dyDescent="0.25">
      <c r="A47" s="42">
        <v>22</v>
      </c>
      <c r="B47" s="116"/>
      <c r="C47" s="78"/>
      <c r="D47" s="85"/>
      <c r="E47" s="80"/>
      <c r="F47" s="81"/>
      <c r="G47" s="82"/>
      <c r="H47" s="83" t="str">
        <f ca="1">IF(INDIRECT("E"&amp;ROW())="","",IF(INDIRECT("G"&amp;ROW())="",INDIRECT(IF(INDIRECT("F"&amp;ROW())="M","ListsM!L","Lists!L")&amp;($I$3-YEAR(INDIRECT("E"&amp;ROW())))),HLOOKUP(INDIRECT("G"&amp;ROW()),IF(INDIRECT("F"&amp;ROW())="M",GradeAgesM,GradeAges),($I$3-YEAR(INDIRECT("E"&amp;ROW()))),FALSE)))</f>
        <v/>
      </c>
      <c r="I47" s="88"/>
      <c r="J47" s="30"/>
      <c r="K47" s="98"/>
      <c r="L47" s="98"/>
      <c r="M47" s="98"/>
      <c r="N47" s="99"/>
      <c r="O47" s="100"/>
    </row>
    <row r="48" spans="1:15" ht="16.5" thickBot="1" x14ac:dyDescent="0.25">
      <c r="A48" s="42">
        <v>23</v>
      </c>
      <c r="B48" s="116"/>
      <c r="C48" s="78"/>
      <c r="D48" s="86"/>
      <c r="E48" s="80"/>
      <c r="F48" s="81"/>
      <c r="G48" s="82"/>
      <c r="H48" s="83" t="str">
        <f ca="1">IF(INDIRECT("E"&amp;ROW())="","",IF(INDIRECT("G"&amp;ROW())="",INDIRECT(IF(INDIRECT("F"&amp;ROW())="M","ListsM!L","Lists!L")&amp;($I$3-YEAR(INDIRECT("E"&amp;ROW())))),HLOOKUP(INDIRECT("G"&amp;ROW()),IF(INDIRECT("F"&amp;ROW())="M",GradeAgesM,GradeAges),($I$3-YEAR(INDIRECT("E"&amp;ROW()))),FALSE)))</f>
        <v/>
      </c>
      <c r="I48" s="88"/>
      <c r="J48" s="30"/>
      <c r="K48" s="98"/>
      <c r="L48" s="98"/>
      <c r="M48" s="98"/>
      <c r="N48" s="99"/>
      <c r="O48" s="100"/>
    </row>
    <row r="49" spans="1:15" ht="16.5" thickBot="1" x14ac:dyDescent="0.25">
      <c r="A49" s="42">
        <v>24</v>
      </c>
      <c r="B49" s="116"/>
      <c r="C49" s="78"/>
      <c r="D49" s="79"/>
      <c r="E49" s="80"/>
      <c r="F49" s="81"/>
      <c r="G49" s="82"/>
      <c r="H49" s="83" t="str">
        <f ca="1">IF(INDIRECT("E"&amp;ROW())="","",IF(INDIRECT("G"&amp;ROW())="",INDIRECT(IF(INDIRECT("F"&amp;ROW())="M","ListsM!L","Lists!L")&amp;($I$3-YEAR(INDIRECT("E"&amp;ROW())))),HLOOKUP(INDIRECT("G"&amp;ROW()),IF(INDIRECT("F"&amp;ROW())="M",GradeAgesM,GradeAges),($I$3-YEAR(INDIRECT("E"&amp;ROW()))),FALSE)))</f>
        <v/>
      </c>
      <c r="I49" s="88"/>
      <c r="J49" s="30"/>
      <c r="K49" s="98"/>
      <c r="L49" s="98"/>
      <c r="M49" s="98"/>
      <c r="N49" s="99"/>
      <c r="O49" s="100"/>
    </row>
    <row r="50" spans="1:15" ht="21.75" customHeight="1" thickBot="1" x14ac:dyDescent="0.25">
      <c r="A50" s="218" t="s">
        <v>65</v>
      </c>
      <c r="B50" s="219"/>
      <c r="C50" s="220"/>
      <c r="D50" s="221"/>
      <c r="E50" s="118" t="s">
        <v>39</v>
      </c>
      <c r="F50" s="213"/>
      <c r="G50" s="214"/>
      <c r="H50" s="222" t="s">
        <v>23</v>
      </c>
      <c r="I50" s="223"/>
      <c r="J50" s="30"/>
      <c r="K50" s="98"/>
      <c r="L50" s="98"/>
      <c r="M50" s="104"/>
      <c r="N50" s="99"/>
      <c r="O50" s="100"/>
    </row>
    <row r="51" spans="1:15" ht="21" customHeight="1" thickBot="1" x14ac:dyDescent="0.25">
      <c r="A51" s="209" t="str">
        <f>IF(H50="All Day","","2nd Official:" )</f>
        <v/>
      </c>
      <c r="B51" s="210"/>
      <c r="C51" s="211"/>
      <c r="D51" s="212"/>
      <c r="E51" s="118" t="str">
        <f>IF(H50="All Day","","Job:" )</f>
        <v/>
      </c>
      <c r="F51" s="213"/>
      <c r="G51" s="214"/>
      <c r="H51" s="215" t="str">
        <f>IF(H50="All Day","",IF(H50="Morning","Afternoon","Morning"))</f>
        <v/>
      </c>
      <c r="I51" s="216"/>
      <c r="J51" s="31"/>
      <c r="K51" s="98"/>
      <c r="L51" s="98"/>
      <c r="M51" s="104"/>
      <c r="N51" s="99"/>
      <c r="O51" s="100"/>
    </row>
    <row r="52" spans="1:15" ht="16.5" thickBot="1" x14ac:dyDescent="0.25">
      <c r="A52" s="42">
        <v>25</v>
      </c>
      <c r="B52" s="137"/>
      <c r="C52" s="90"/>
      <c r="D52" s="85"/>
      <c r="E52" s="80"/>
      <c r="F52" s="81"/>
      <c r="G52" s="82"/>
      <c r="H52" s="83" t="str">
        <f ca="1">IF(INDIRECT("E"&amp;ROW())="","",IF(INDIRECT("G"&amp;ROW())="",INDIRECT(IF(INDIRECT("F"&amp;ROW())="M","ListsM!L","Lists!L")&amp;($I$3-YEAR(INDIRECT("E"&amp;ROW())))),HLOOKUP(INDIRECT("G"&amp;ROW()),IF(INDIRECT("F"&amp;ROW())="M",GradeAgesM,GradeAges),($I$3-YEAR(INDIRECT("E"&amp;ROW()))),FALSE)))</f>
        <v/>
      </c>
      <c r="I52" s="88"/>
      <c r="J52" s="30"/>
      <c r="K52" s="98"/>
      <c r="L52" s="98"/>
      <c r="M52" s="98"/>
      <c r="N52" s="99"/>
      <c r="O52" s="100"/>
    </row>
    <row r="53" spans="1:15" ht="16.5" thickBot="1" x14ac:dyDescent="0.25">
      <c r="A53" s="42">
        <v>26</v>
      </c>
      <c r="B53" s="117"/>
      <c r="C53" s="90"/>
      <c r="D53" s="85"/>
      <c r="E53" s="80"/>
      <c r="F53" s="81"/>
      <c r="G53" s="82"/>
      <c r="H53" s="83" t="str">
        <f ca="1">IF(INDIRECT("E"&amp;ROW())="","",IF(INDIRECT("G"&amp;ROW())="",INDIRECT(IF(INDIRECT("F"&amp;ROW())="M","ListsM!L","Lists!L")&amp;($I$3-YEAR(INDIRECT("E"&amp;ROW())))),HLOOKUP(INDIRECT("G"&amp;ROW()),IF(INDIRECT("F"&amp;ROW())="M",GradeAgesM,GradeAges),($I$3-YEAR(INDIRECT("E"&amp;ROW()))),FALSE)))</f>
        <v/>
      </c>
      <c r="I53" s="88"/>
      <c r="J53" s="30"/>
      <c r="K53" s="98"/>
      <c r="L53" s="98"/>
      <c r="M53" s="98"/>
      <c r="N53" s="99"/>
      <c r="O53" s="100"/>
    </row>
    <row r="54" spans="1:15" ht="16.5" thickBot="1" x14ac:dyDescent="0.25">
      <c r="A54" s="43">
        <v>27</v>
      </c>
      <c r="B54" s="117"/>
      <c r="C54" s="90"/>
      <c r="D54" s="89"/>
      <c r="E54" s="80"/>
      <c r="F54" s="81"/>
      <c r="G54" s="82"/>
      <c r="H54" s="83" t="str">
        <f ca="1">IF(INDIRECT("E"&amp;ROW())="","",IF(INDIRECT("G"&amp;ROW())="",INDIRECT(IF(INDIRECT("F"&amp;ROW())="M","ListsM!L","Lists!L")&amp;($I$3-YEAR(INDIRECT("E"&amp;ROW())))),HLOOKUP(INDIRECT("G"&amp;ROW()),IF(INDIRECT("F"&amp;ROW())="M",GradeAgesM,GradeAges),($I$3-YEAR(INDIRECT("E"&amp;ROW()))),FALSE)))</f>
        <v/>
      </c>
      <c r="I54" s="88"/>
      <c r="J54" s="30"/>
      <c r="K54" s="98"/>
      <c r="L54" s="98"/>
      <c r="M54" s="98"/>
      <c r="N54" s="99"/>
      <c r="O54" s="100"/>
    </row>
    <row r="55" spans="1:15" ht="16.5" thickBot="1" x14ac:dyDescent="0.25">
      <c r="A55" s="22">
        <v>28</v>
      </c>
      <c r="B55" s="117"/>
      <c r="C55" s="90"/>
      <c r="D55" s="79"/>
      <c r="E55" s="80"/>
      <c r="F55" s="81"/>
      <c r="G55" s="82"/>
      <c r="H55" s="83" t="str">
        <f ca="1">IF(INDIRECT("E"&amp;ROW())="","",IF(INDIRECT("G"&amp;ROW())="",INDIRECT(IF(INDIRECT("F"&amp;ROW())="M","ListsM!L","Lists!L")&amp;($I$3-YEAR(INDIRECT("E"&amp;ROW())))),HLOOKUP(INDIRECT("G"&amp;ROW()),IF(INDIRECT("F"&amp;ROW())="M",GradeAgesM,GradeAges),($I$3-YEAR(INDIRECT("E"&amp;ROW()))),FALSE)))</f>
        <v/>
      </c>
      <c r="I55" s="88"/>
      <c r="J55" s="30"/>
      <c r="K55" s="98"/>
      <c r="L55" s="98"/>
      <c r="M55" s="98"/>
      <c r="N55" s="99"/>
      <c r="O55" s="100"/>
    </row>
    <row r="56" spans="1:15" ht="16.5" thickBot="1" x14ac:dyDescent="0.25">
      <c r="A56" s="42">
        <v>29</v>
      </c>
      <c r="B56" s="117"/>
      <c r="C56" s="90"/>
      <c r="D56" s="85"/>
      <c r="E56" s="80"/>
      <c r="F56" s="81"/>
      <c r="G56" s="82"/>
      <c r="H56" s="83" t="str">
        <f ca="1">IF(INDIRECT("E"&amp;ROW())="","",IF(INDIRECT("G"&amp;ROW())="",INDIRECT(IF(INDIRECT("F"&amp;ROW())="M","ListsM!L","Lists!L")&amp;($I$3-YEAR(INDIRECT("E"&amp;ROW())))),HLOOKUP(INDIRECT("G"&amp;ROW()),IF(INDIRECT("F"&amp;ROW())="M",GradeAgesM,GradeAges),($I$3-YEAR(INDIRECT("E"&amp;ROW()))),FALSE)))</f>
        <v/>
      </c>
      <c r="I56" s="88"/>
      <c r="J56" s="30"/>
      <c r="K56" s="98"/>
      <c r="L56" s="98"/>
      <c r="M56" s="98"/>
      <c r="N56" s="99"/>
      <c r="O56" s="100"/>
    </row>
    <row r="57" spans="1:15" ht="21.75" customHeight="1" thickBot="1" x14ac:dyDescent="0.25">
      <c r="A57" s="218" t="s">
        <v>64</v>
      </c>
      <c r="B57" s="224"/>
      <c r="C57" s="220"/>
      <c r="D57" s="221"/>
      <c r="E57" s="118" t="s">
        <v>40</v>
      </c>
      <c r="F57" s="213"/>
      <c r="G57" s="214"/>
      <c r="H57" s="225" t="s">
        <v>23</v>
      </c>
      <c r="I57" s="226"/>
      <c r="J57" s="30"/>
      <c r="K57" s="98"/>
      <c r="L57" s="101"/>
      <c r="M57" s="101"/>
      <c r="N57" s="102"/>
      <c r="O57" s="103"/>
    </row>
    <row r="58" spans="1:15" ht="21.75" customHeight="1" thickBot="1" x14ac:dyDescent="0.25">
      <c r="A58" s="209" t="str">
        <f>IF(H57="All Day","","2nd Judge:" )</f>
        <v/>
      </c>
      <c r="B58" s="217"/>
      <c r="C58" s="211"/>
      <c r="D58" s="212"/>
      <c r="E58" s="118" t="str">
        <f>IF(H57="All Day","","Level:" )</f>
        <v/>
      </c>
      <c r="F58" s="213"/>
      <c r="G58" s="214"/>
      <c r="H58" s="215" t="str">
        <f>IF(H57="All Day","",IF(H57="Morning","Afternoon","Morning"))</f>
        <v/>
      </c>
      <c r="I58" s="216"/>
      <c r="J58" s="31"/>
      <c r="K58" s="98"/>
      <c r="L58" s="101"/>
      <c r="M58" s="101"/>
      <c r="N58" s="102"/>
      <c r="O58" s="103"/>
    </row>
    <row r="59" spans="1:15" ht="16.5" thickBot="1" x14ac:dyDescent="0.25">
      <c r="A59" s="42">
        <f>A56+1</f>
        <v>30</v>
      </c>
      <c r="B59" s="117"/>
      <c r="C59" s="90"/>
      <c r="D59" s="85"/>
      <c r="E59" s="80"/>
      <c r="F59" s="81"/>
      <c r="G59" s="82"/>
      <c r="H59" s="83" t="str">
        <f ca="1">IF(INDIRECT("E"&amp;ROW())="","",IF(INDIRECT("G"&amp;ROW())="",INDIRECT(IF(INDIRECT("F"&amp;ROW())="M","ListsM!L","Lists!L")&amp;($I$3-YEAR(INDIRECT("E"&amp;ROW())))),HLOOKUP(INDIRECT("G"&amp;ROW()),IF(INDIRECT("F"&amp;ROW())="M",GradeAgesM,GradeAges),($I$3-YEAR(INDIRECT("E"&amp;ROW()))),FALSE)))</f>
        <v/>
      </c>
      <c r="I59" s="88"/>
      <c r="J59" s="30"/>
      <c r="K59" s="98"/>
      <c r="L59" s="98"/>
      <c r="M59" s="98"/>
      <c r="N59" s="99"/>
      <c r="O59" s="100"/>
    </row>
    <row r="60" spans="1:15" ht="16.5" thickBot="1" x14ac:dyDescent="0.25">
      <c r="A60" s="42">
        <f t="shared" ref="A60:A129" si="0">A59+1</f>
        <v>31</v>
      </c>
      <c r="B60" s="117"/>
      <c r="C60" s="90"/>
      <c r="D60" s="85"/>
      <c r="E60" s="80"/>
      <c r="F60" s="81"/>
      <c r="G60" s="82"/>
      <c r="H60" s="83" t="str">
        <f ca="1">IF(INDIRECT("E"&amp;ROW())="","",IF(INDIRECT("G"&amp;ROW())="",INDIRECT(IF(INDIRECT("F"&amp;ROW())="M","ListsM!L","Lists!L")&amp;($I$3-YEAR(INDIRECT("E"&amp;ROW())))),HLOOKUP(INDIRECT("G"&amp;ROW()),IF(INDIRECT("F"&amp;ROW())="M",GradeAgesM,GradeAges),($I$3-YEAR(INDIRECT("E"&amp;ROW()))),FALSE)))</f>
        <v/>
      </c>
      <c r="I60" s="88"/>
      <c r="J60" s="30"/>
      <c r="K60" s="98"/>
      <c r="L60" s="98"/>
      <c r="M60" s="98"/>
      <c r="N60" s="99"/>
      <c r="O60" s="100"/>
    </row>
    <row r="61" spans="1:15" ht="16.5" thickBot="1" x14ac:dyDescent="0.25">
      <c r="A61" s="42">
        <f>A60+1</f>
        <v>32</v>
      </c>
      <c r="B61" s="137"/>
      <c r="C61" s="90"/>
      <c r="D61" s="85"/>
      <c r="E61" s="80"/>
      <c r="F61" s="81"/>
      <c r="G61" s="82"/>
      <c r="H61" s="83" t="str">
        <f ca="1">IF(INDIRECT("E"&amp;ROW())="","",IF(INDIRECT("G"&amp;ROW())="",INDIRECT(IF(INDIRECT("F"&amp;ROW())="M","ListsM!L","Lists!L")&amp;($I$3-YEAR(INDIRECT("E"&amp;ROW())))),HLOOKUP(INDIRECT("G"&amp;ROW()),IF(INDIRECT("F"&amp;ROW())="M",GradeAgesM,GradeAges),($I$3-YEAR(INDIRECT("E"&amp;ROW()))),FALSE)))</f>
        <v/>
      </c>
      <c r="I61" s="88"/>
      <c r="J61" s="30"/>
      <c r="K61" s="98"/>
      <c r="L61" s="98"/>
      <c r="M61" s="98"/>
      <c r="N61" s="99"/>
      <c r="O61" s="100"/>
    </row>
    <row r="62" spans="1:15" ht="16.5" thickBot="1" x14ac:dyDescent="0.25">
      <c r="A62" s="42">
        <f>A61+1</f>
        <v>33</v>
      </c>
      <c r="B62" s="117"/>
      <c r="C62" s="90"/>
      <c r="D62" s="85"/>
      <c r="E62" s="80"/>
      <c r="F62" s="81"/>
      <c r="G62" s="82"/>
      <c r="H62" s="83" t="str">
        <f ca="1">IF(INDIRECT("E"&amp;ROW())="","",IF(INDIRECT("G"&amp;ROW())="",INDIRECT(IF(INDIRECT("F"&amp;ROW())="M","ListsM!L","Lists!L")&amp;($I$3-YEAR(INDIRECT("E"&amp;ROW())))),HLOOKUP(INDIRECT("G"&amp;ROW()),IF(INDIRECT("F"&amp;ROW())="M",GradeAgesM,GradeAges),($I$3-YEAR(INDIRECT("E"&amp;ROW()))),FALSE)))</f>
        <v/>
      </c>
      <c r="I62" s="88"/>
      <c r="J62" s="30"/>
      <c r="K62" s="98"/>
      <c r="L62" s="98"/>
      <c r="M62" s="98"/>
      <c r="N62" s="99"/>
      <c r="O62" s="100"/>
    </row>
    <row r="63" spans="1:15" ht="16.5" thickBot="1" x14ac:dyDescent="0.25">
      <c r="A63" s="42">
        <f>A62+1</f>
        <v>34</v>
      </c>
      <c r="B63" s="117"/>
      <c r="C63" s="90"/>
      <c r="D63" s="85"/>
      <c r="E63" s="80"/>
      <c r="F63" s="81"/>
      <c r="G63" s="82"/>
      <c r="H63" s="83" t="str">
        <f ca="1">IF(INDIRECT("E"&amp;ROW())="","",IF(INDIRECT("G"&amp;ROW())="",INDIRECT(IF(INDIRECT("F"&amp;ROW())="M","ListsM!L","Lists!L")&amp;($I$3-YEAR(INDIRECT("E"&amp;ROW())))),HLOOKUP(INDIRECT("G"&amp;ROW()),IF(INDIRECT("F"&amp;ROW())="M",GradeAgesM,GradeAges),($I$3-YEAR(INDIRECT("E"&amp;ROW()))),FALSE)))</f>
        <v/>
      </c>
      <c r="I63" s="88"/>
      <c r="J63" s="30"/>
      <c r="K63" s="98"/>
      <c r="L63" s="98"/>
      <c r="M63" s="98"/>
      <c r="N63" s="99"/>
      <c r="O63" s="100"/>
    </row>
    <row r="64" spans="1:15" ht="21" customHeight="1" thickBot="1" x14ac:dyDescent="0.25">
      <c r="A64" s="218" t="s">
        <v>65</v>
      </c>
      <c r="B64" s="219"/>
      <c r="C64" s="220"/>
      <c r="D64" s="221"/>
      <c r="E64" s="118" t="s">
        <v>39</v>
      </c>
      <c r="F64" s="213"/>
      <c r="G64" s="214"/>
      <c r="H64" s="222" t="s">
        <v>23</v>
      </c>
      <c r="I64" s="223"/>
      <c r="J64" s="30"/>
      <c r="K64" s="98"/>
      <c r="L64" s="98"/>
      <c r="M64" s="104"/>
      <c r="N64" s="99"/>
      <c r="O64" s="100"/>
    </row>
    <row r="65" spans="1:15" ht="20.25" customHeight="1" thickBot="1" x14ac:dyDescent="0.25">
      <c r="A65" s="209" t="str">
        <f>IF(H64="All Day","","2nd Official:" )</f>
        <v/>
      </c>
      <c r="B65" s="210"/>
      <c r="C65" s="211"/>
      <c r="D65" s="212"/>
      <c r="E65" s="118" t="str">
        <f>IF(H64="All Day","","Job:" )</f>
        <v/>
      </c>
      <c r="F65" s="213"/>
      <c r="G65" s="214"/>
      <c r="H65" s="215" t="str">
        <f>IF(H64="All Day","",IF(H64="Morning","Afternoon","Morning"))</f>
        <v/>
      </c>
      <c r="I65" s="216"/>
      <c r="J65" s="31"/>
      <c r="K65" s="98"/>
      <c r="L65" s="98"/>
      <c r="M65" s="104"/>
      <c r="N65" s="99"/>
      <c r="O65" s="100"/>
    </row>
    <row r="66" spans="1:15" ht="16.5" thickBot="1" x14ac:dyDescent="0.25">
      <c r="A66" s="42">
        <f>A63+1</f>
        <v>35</v>
      </c>
      <c r="B66" s="117"/>
      <c r="C66" s="90"/>
      <c r="D66" s="85"/>
      <c r="E66" s="80"/>
      <c r="F66" s="81"/>
      <c r="G66" s="82"/>
      <c r="H66" s="83" t="str">
        <f ca="1">IF(INDIRECT("E"&amp;ROW())="","",IF(INDIRECT("G"&amp;ROW())="",INDIRECT(IF(INDIRECT("F"&amp;ROW())="M","ListsM!L","Lists!L")&amp;($I$3-YEAR(INDIRECT("E"&amp;ROW())))),HLOOKUP(INDIRECT("G"&amp;ROW()),IF(INDIRECT("F"&amp;ROW())="M",GradeAgesM,GradeAges),($I$3-YEAR(INDIRECT("E"&amp;ROW()))),FALSE)))</f>
        <v/>
      </c>
      <c r="I66" s="88"/>
      <c r="J66" s="30"/>
      <c r="K66" s="98"/>
      <c r="L66" s="98"/>
      <c r="M66" s="98"/>
      <c r="N66" s="99"/>
      <c r="O66" s="100"/>
    </row>
    <row r="67" spans="1:15" ht="16.5" thickBot="1" x14ac:dyDescent="0.25">
      <c r="A67" s="42">
        <f>A66+1</f>
        <v>36</v>
      </c>
      <c r="B67" s="117"/>
      <c r="C67" s="90"/>
      <c r="D67" s="85"/>
      <c r="E67" s="80"/>
      <c r="F67" s="81"/>
      <c r="G67" s="82"/>
      <c r="H67" s="83" t="str">
        <f ca="1">IF(INDIRECT("E"&amp;ROW())="","",IF(INDIRECT("G"&amp;ROW())="",INDIRECT(IF(INDIRECT("F"&amp;ROW())="M","ListsM!L","Lists!L")&amp;($I$3-YEAR(INDIRECT("E"&amp;ROW())))),HLOOKUP(INDIRECT("G"&amp;ROW()),IF(INDIRECT("F"&amp;ROW())="M",GradeAgesM,GradeAges),($I$3-YEAR(INDIRECT("E"&amp;ROW()))),FALSE)))</f>
        <v/>
      </c>
      <c r="I67" s="88"/>
      <c r="J67" s="30"/>
      <c r="K67" s="98"/>
      <c r="L67" s="98"/>
      <c r="M67" s="98"/>
      <c r="N67" s="99"/>
      <c r="O67" s="100"/>
    </row>
    <row r="68" spans="1:15" ht="16.5" thickBot="1" x14ac:dyDescent="0.25">
      <c r="A68" s="42">
        <f>A67+1</f>
        <v>37</v>
      </c>
      <c r="B68" s="117"/>
      <c r="C68" s="90"/>
      <c r="D68" s="85"/>
      <c r="E68" s="80"/>
      <c r="F68" s="81"/>
      <c r="G68" s="82"/>
      <c r="H68" s="83" t="str">
        <f ca="1">IF(INDIRECT("E"&amp;ROW())="","",IF(INDIRECT("G"&amp;ROW())="",INDIRECT(IF(INDIRECT("F"&amp;ROW())="M","ListsM!L","Lists!L")&amp;($I$3-YEAR(INDIRECT("E"&amp;ROW())))),HLOOKUP(INDIRECT("G"&amp;ROW()),IF(INDIRECT("F"&amp;ROW())="M",GradeAgesM,GradeAges),($I$3-YEAR(INDIRECT("E"&amp;ROW()))),FALSE)))</f>
        <v/>
      </c>
      <c r="I68" s="88"/>
      <c r="J68" s="30"/>
      <c r="K68" s="98"/>
      <c r="L68" s="98"/>
      <c r="M68" s="98"/>
      <c r="N68" s="99"/>
      <c r="O68" s="100"/>
    </row>
    <row r="69" spans="1:15" ht="16.5" thickBot="1" x14ac:dyDescent="0.25">
      <c r="A69" s="42">
        <f t="shared" si="0"/>
        <v>38</v>
      </c>
      <c r="B69" s="117"/>
      <c r="C69" s="90"/>
      <c r="D69" s="85"/>
      <c r="E69" s="80"/>
      <c r="F69" s="81"/>
      <c r="G69" s="82"/>
      <c r="H69" s="83" t="str">
        <f ca="1">IF(INDIRECT("E"&amp;ROW())="","",IF(INDIRECT("G"&amp;ROW())="",INDIRECT(IF(INDIRECT("F"&amp;ROW())="M","ListsM!L","Lists!L")&amp;($I$3-YEAR(INDIRECT("E"&amp;ROW())))),HLOOKUP(INDIRECT("G"&amp;ROW()),IF(INDIRECT("F"&amp;ROW())="M",GradeAgesM,GradeAges),($I$3-YEAR(INDIRECT("E"&amp;ROW()))),FALSE)))</f>
        <v/>
      </c>
      <c r="I69" s="88"/>
      <c r="J69" s="30"/>
      <c r="K69" s="98"/>
      <c r="L69" s="98"/>
      <c r="M69" s="98"/>
      <c r="N69" s="99"/>
      <c r="O69" s="100"/>
    </row>
    <row r="70" spans="1:15" ht="16.5" thickBot="1" x14ac:dyDescent="0.25">
      <c r="A70" s="42">
        <f t="shared" si="0"/>
        <v>39</v>
      </c>
      <c r="B70" s="117"/>
      <c r="C70" s="90"/>
      <c r="D70" s="85"/>
      <c r="E70" s="80"/>
      <c r="F70" s="81"/>
      <c r="G70" s="82"/>
      <c r="H70" s="83" t="str">
        <f ca="1">IF(INDIRECT("E"&amp;ROW())="","",IF(INDIRECT("G"&amp;ROW())="",INDIRECT(IF(INDIRECT("F"&amp;ROW())="M","ListsM!L","Lists!L")&amp;($I$3-YEAR(INDIRECT("E"&amp;ROW())))),HLOOKUP(INDIRECT("G"&amp;ROW()),IF(INDIRECT("F"&amp;ROW())="M",GradeAgesM,GradeAges),($I$3-YEAR(INDIRECT("E"&amp;ROW()))),FALSE)))</f>
        <v/>
      </c>
      <c r="I70" s="88"/>
      <c r="J70" s="30"/>
      <c r="K70" s="98"/>
      <c r="L70" s="98"/>
      <c r="M70" s="98"/>
      <c r="N70" s="99"/>
      <c r="O70" s="100"/>
    </row>
    <row r="71" spans="1:15" ht="21.75" customHeight="1" thickBot="1" x14ac:dyDescent="0.25">
      <c r="A71" s="218" t="s">
        <v>64</v>
      </c>
      <c r="B71" s="224"/>
      <c r="C71" s="220"/>
      <c r="D71" s="221"/>
      <c r="E71" s="118" t="s">
        <v>40</v>
      </c>
      <c r="F71" s="213"/>
      <c r="G71" s="214"/>
      <c r="H71" s="225" t="s">
        <v>23</v>
      </c>
      <c r="I71" s="226"/>
      <c r="J71" s="30"/>
      <c r="K71" s="98"/>
      <c r="L71" s="101"/>
      <c r="M71" s="101"/>
      <c r="N71" s="102"/>
      <c r="O71" s="103"/>
    </row>
    <row r="72" spans="1:15" ht="23.25" customHeight="1" thickBot="1" x14ac:dyDescent="0.25">
      <c r="A72" s="209" t="str">
        <f>IF(H71="All Day","","2nd Judge:" )</f>
        <v/>
      </c>
      <c r="B72" s="217"/>
      <c r="C72" s="211"/>
      <c r="D72" s="212"/>
      <c r="E72" s="118" t="str">
        <f>IF(H71="All Day","","Level:" )</f>
        <v/>
      </c>
      <c r="F72" s="213"/>
      <c r="G72" s="214"/>
      <c r="H72" s="215" t="str">
        <f>IF(H71="All Day","",IF(H71="Morning","Afternoon","Morning"))</f>
        <v/>
      </c>
      <c r="I72" s="216"/>
      <c r="J72" s="31"/>
      <c r="K72" s="98"/>
      <c r="L72" s="101"/>
      <c r="M72" s="101"/>
      <c r="N72" s="102"/>
      <c r="O72" s="103"/>
    </row>
    <row r="73" spans="1:15" ht="16.5" thickBot="1" x14ac:dyDescent="0.25">
      <c r="A73" s="42">
        <f>A70+1</f>
        <v>40</v>
      </c>
      <c r="B73" s="137"/>
      <c r="C73" s="90"/>
      <c r="D73" s="85"/>
      <c r="E73" s="80"/>
      <c r="F73" s="81"/>
      <c r="G73" s="82"/>
      <c r="H73" s="83" t="str">
        <f ca="1">IF(INDIRECT("E"&amp;ROW())="","",IF(INDIRECT("G"&amp;ROW())="",INDIRECT(IF(INDIRECT("F"&amp;ROW())="M","ListsM!L","Lists!L")&amp;($I$3-YEAR(INDIRECT("E"&amp;ROW())))),HLOOKUP(INDIRECT("G"&amp;ROW()),IF(INDIRECT("F"&amp;ROW())="M",GradeAgesM,GradeAges),($I$3-YEAR(INDIRECT("E"&amp;ROW()))),FALSE)))</f>
        <v/>
      </c>
      <c r="I73" s="88"/>
      <c r="J73" s="30"/>
      <c r="K73" s="98"/>
      <c r="L73" s="98"/>
      <c r="M73" s="98"/>
      <c r="N73" s="99"/>
      <c r="O73" s="100"/>
    </row>
    <row r="74" spans="1:15" ht="16.5" thickBot="1" x14ac:dyDescent="0.25">
      <c r="A74" s="42">
        <f>A73+1</f>
        <v>41</v>
      </c>
      <c r="B74" s="117"/>
      <c r="C74" s="90"/>
      <c r="D74" s="85"/>
      <c r="E74" s="80"/>
      <c r="F74" s="81"/>
      <c r="G74" s="82"/>
      <c r="H74" s="83" t="str">
        <f ca="1">IF(INDIRECT("E"&amp;ROW())="","",IF(INDIRECT("G"&amp;ROW())="",INDIRECT(IF(INDIRECT("F"&amp;ROW())="M","ListsM!L","Lists!L")&amp;($I$3-YEAR(INDIRECT("E"&amp;ROW())))),HLOOKUP(INDIRECT("G"&amp;ROW()),IF(INDIRECT("F"&amp;ROW())="M",GradeAgesM,GradeAges),($I$3-YEAR(INDIRECT("E"&amp;ROW()))),FALSE)))</f>
        <v/>
      </c>
      <c r="I74" s="88"/>
      <c r="J74" s="30"/>
      <c r="K74" s="98"/>
      <c r="L74" s="98"/>
      <c r="M74" s="98"/>
      <c r="N74" s="99"/>
      <c r="O74" s="100"/>
    </row>
    <row r="75" spans="1:15" ht="16.5" thickBot="1" x14ac:dyDescent="0.25">
      <c r="A75" s="42">
        <f t="shared" ref="A75:A82" si="1">A74+1</f>
        <v>42</v>
      </c>
      <c r="B75" s="117"/>
      <c r="C75" s="90"/>
      <c r="D75" s="85"/>
      <c r="E75" s="80"/>
      <c r="F75" s="81"/>
      <c r="G75" s="82"/>
      <c r="H75" s="83" t="str">
        <f ca="1">IF(INDIRECT("E"&amp;ROW())="","",IF(INDIRECT("G"&amp;ROW())="",INDIRECT(IF(INDIRECT("F"&amp;ROW())="M","ListsM!L","Lists!L")&amp;($I$3-YEAR(INDIRECT("E"&amp;ROW())))),HLOOKUP(INDIRECT("G"&amp;ROW()),IF(INDIRECT("F"&amp;ROW())="M",GradeAgesM,GradeAges),($I$3-YEAR(INDIRECT("E"&amp;ROW()))),FALSE)))</f>
        <v/>
      </c>
      <c r="I75" s="88"/>
      <c r="J75" s="30"/>
      <c r="K75" s="98"/>
      <c r="L75" s="98"/>
      <c r="M75" s="98"/>
      <c r="N75" s="99"/>
      <c r="O75" s="100"/>
    </row>
    <row r="76" spans="1:15" ht="16.5" thickBot="1" x14ac:dyDescent="0.25">
      <c r="A76" s="42">
        <f t="shared" si="1"/>
        <v>43</v>
      </c>
      <c r="B76" s="117"/>
      <c r="C76" s="90"/>
      <c r="D76" s="85"/>
      <c r="E76" s="80"/>
      <c r="F76" s="81"/>
      <c r="G76" s="82"/>
      <c r="H76" s="83" t="str">
        <f ca="1">IF(INDIRECT("E"&amp;ROW())="","",IF(INDIRECT("G"&amp;ROW())="",INDIRECT(IF(INDIRECT("F"&amp;ROW())="M","ListsM!L","Lists!L")&amp;($I$3-YEAR(INDIRECT("E"&amp;ROW())))),HLOOKUP(INDIRECT("G"&amp;ROW()),IF(INDIRECT("F"&amp;ROW())="M",GradeAgesM,GradeAges),($I$3-YEAR(INDIRECT("E"&amp;ROW()))),FALSE)))</f>
        <v/>
      </c>
      <c r="I76" s="88"/>
      <c r="J76" s="30"/>
      <c r="K76" s="98"/>
      <c r="L76" s="98"/>
      <c r="M76" s="98"/>
      <c r="N76" s="99"/>
      <c r="O76" s="100"/>
    </row>
    <row r="77" spans="1:15" ht="16.5" thickBot="1" x14ac:dyDescent="0.25">
      <c r="A77" s="42">
        <f t="shared" si="1"/>
        <v>44</v>
      </c>
      <c r="B77" s="117"/>
      <c r="C77" s="90"/>
      <c r="D77" s="85"/>
      <c r="E77" s="80"/>
      <c r="F77" s="81"/>
      <c r="G77" s="82"/>
      <c r="H77" s="83" t="str">
        <f ca="1">IF(INDIRECT("E"&amp;ROW())="","",IF(INDIRECT("G"&amp;ROW())="",INDIRECT(IF(INDIRECT("F"&amp;ROW())="M","ListsM!L","Lists!L")&amp;($I$3-YEAR(INDIRECT("E"&amp;ROW())))),HLOOKUP(INDIRECT("G"&amp;ROW()),IF(INDIRECT("F"&amp;ROW())="M",GradeAgesM,GradeAges),($I$3-YEAR(INDIRECT("E"&amp;ROW()))),FALSE)))</f>
        <v/>
      </c>
      <c r="I77" s="88"/>
      <c r="J77" s="30"/>
      <c r="K77" s="98"/>
      <c r="L77" s="98"/>
      <c r="M77" s="98"/>
      <c r="N77" s="99"/>
      <c r="O77" s="100"/>
    </row>
    <row r="78" spans="1:15" ht="21" customHeight="1" thickBot="1" x14ac:dyDescent="0.25">
      <c r="A78" s="218" t="s">
        <v>65</v>
      </c>
      <c r="B78" s="219"/>
      <c r="C78" s="220"/>
      <c r="D78" s="221"/>
      <c r="E78" s="118" t="s">
        <v>39</v>
      </c>
      <c r="F78" s="213"/>
      <c r="G78" s="214"/>
      <c r="H78" s="222" t="s">
        <v>23</v>
      </c>
      <c r="I78" s="223"/>
      <c r="J78" s="30"/>
      <c r="K78" s="98"/>
      <c r="L78" s="98"/>
      <c r="M78" s="104"/>
      <c r="N78" s="99"/>
      <c r="O78" s="100"/>
    </row>
    <row r="79" spans="1:15" ht="20.25" customHeight="1" thickBot="1" x14ac:dyDescent="0.25">
      <c r="A79" s="209" t="str">
        <f>IF(H78="All Day","","2nd Official:" )</f>
        <v/>
      </c>
      <c r="B79" s="210"/>
      <c r="C79" s="211"/>
      <c r="D79" s="212"/>
      <c r="E79" s="118" t="str">
        <f>IF(H78="All Day","","Job:" )</f>
        <v/>
      </c>
      <c r="F79" s="213"/>
      <c r="G79" s="214"/>
      <c r="H79" s="215" t="str">
        <f>IF(H78="All Day","",IF(H78="Morning","Afternoon","Morning"))</f>
        <v/>
      </c>
      <c r="I79" s="216"/>
      <c r="J79" s="31"/>
      <c r="K79" s="98"/>
      <c r="L79" s="98"/>
      <c r="M79" s="104"/>
      <c r="N79" s="99"/>
      <c r="O79" s="100"/>
    </row>
    <row r="80" spans="1:15" ht="16.5" thickBot="1" x14ac:dyDescent="0.25">
      <c r="A80" s="42">
        <f>A77+1</f>
        <v>45</v>
      </c>
      <c r="B80" s="117"/>
      <c r="C80" s="90"/>
      <c r="D80" s="85"/>
      <c r="E80" s="80"/>
      <c r="F80" s="81"/>
      <c r="G80" s="82"/>
      <c r="H80" s="83" t="str">
        <f ca="1">IF(INDIRECT("E"&amp;ROW())="","",IF(INDIRECT("G"&amp;ROW())="",INDIRECT(IF(INDIRECT("F"&amp;ROW())="M","ListsM!L","Lists!L")&amp;($I$3-YEAR(INDIRECT("E"&amp;ROW())))),HLOOKUP(INDIRECT("G"&amp;ROW()),IF(INDIRECT("F"&amp;ROW())="M",GradeAgesM,GradeAges),($I$3-YEAR(INDIRECT("E"&amp;ROW()))),FALSE)))</f>
        <v/>
      </c>
      <c r="I80" s="88"/>
      <c r="J80" s="30"/>
      <c r="K80" s="98"/>
      <c r="L80" s="98"/>
      <c r="M80" s="98"/>
      <c r="N80" s="99"/>
      <c r="O80" s="100"/>
    </row>
    <row r="81" spans="1:15" ht="16.5" thickBot="1" x14ac:dyDescent="0.25">
      <c r="A81" s="42">
        <f t="shared" si="1"/>
        <v>46</v>
      </c>
      <c r="B81" s="117"/>
      <c r="C81" s="90"/>
      <c r="D81" s="85"/>
      <c r="E81" s="80"/>
      <c r="F81" s="81"/>
      <c r="G81" s="82"/>
      <c r="H81" s="83" t="str">
        <f ca="1">IF(INDIRECT("E"&amp;ROW())="","",IF(INDIRECT("G"&amp;ROW())="",INDIRECT(IF(INDIRECT("F"&amp;ROW())="M","ListsM!L","Lists!L")&amp;($I$3-YEAR(INDIRECT("E"&amp;ROW())))),HLOOKUP(INDIRECT("G"&amp;ROW()),IF(INDIRECT("F"&amp;ROW())="M",GradeAgesM,GradeAges),($I$3-YEAR(INDIRECT("E"&amp;ROW()))),FALSE)))</f>
        <v/>
      </c>
      <c r="I81" s="88"/>
      <c r="J81" s="30"/>
      <c r="K81" s="98"/>
      <c r="L81" s="98"/>
      <c r="M81" s="98"/>
      <c r="N81" s="99"/>
      <c r="O81" s="100"/>
    </row>
    <row r="82" spans="1:15" ht="16.5" thickBot="1" x14ac:dyDescent="0.25">
      <c r="A82" s="42">
        <f t="shared" si="1"/>
        <v>47</v>
      </c>
      <c r="B82" s="117"/>
      <c r="C82" s="90"/>
      <c r="D82" s="85"/>
      <c r="E82" s="80"/>
      <c r="F82" s="81"/>
      <c r="G82" s="82"/>
      <c r="H82" s="83" t="str">
        <f ca="1">IF(INDIRECT("E"&amp;ROW())="","",IF(INDIRECT("G"&amp;ROW())="",INDIRECT(IF(INDIRECT("F"&amp;ROW())="M","ListsM!L","Lists!L")&amp;($I$3-YEAR(INDIRECT("E"&amp;ROW())))),HLOOKUP(INDIRECT("G"&amp;ROW()),IF(INDIRECT("F"&amp;ROW())="M",GradeAgesM,GradeAges),($I$3-YEAR(INDIRECT("E"&amp;ROW()))),FALSE)))</f>
        <v/>
      </c>
      <c r="I82" s="88"/>
      <c r="J82" s="30"/>
      <c r="K82" s="98"/>
      <c r="L82" s="98"/>
      <c r="M82" s="98"/>
      <c r="N82" s="99"/>
      <c r="O82" s="100"/>
    </row>
    <row r="83" spans="1:15" ht="16.5" thickBot="1" x14ac:dyDescent="0.25">
      <c r="A83" s="42">
        <f t="shared" si="0"/>
        <v>48</v>
      </c>
      <c r="B83" s="117"/>
      <c r="C83" s="90"/>
      <c r="D83" s="85"/>
      <c r="E83" s="80"/>
      <c r="F83" s="81"/>
      <c r="G83" s="82"/>
      <c r="H83" s="83" t="str">
        <f ca="1">IF(INDIRECT("E"&amp;ROW())="","",IF(INDIRECT("G"&amp;ROW())="",INDIRECT(IF(INDIRECT("F"&amp;ROW())="M","ListsM!L","Lists!L")&amp;($I$3-YEAR(INDIRECT("E"&amp;ROW())))),HLOOKUP(INDIRECT("G"&amp;ROW()),IF(INDIRECT("F"&amp;ROW())="M",GradeAgesM,GradeAges),($I$3-YEAR(INDIRECT("E"&amp;ROW()))),FALSE)))</f>
        <v/>
      </c>
      <c r="I83" s="88"/>
      <c r="J83" s="30"/>
      <c r="K83" s="98"/>
      <c r="L83" s="98"/>
      <c r="M83" s="98"/>
      <c r="N83" s="99"/>
      <c r="O83" s="100"/>
    </row>
    <row r="84" spans="1:15" ht="16.5" thickBot="1" x14ac:dyDescent="0.25">
      <c r="A84" s="42">
        <f t="shared" si="0"/>
        <v>49</v>
      </c>
      <c r="B84" s="117"/>
      <c r="C84" s="90"/>
      <c r="D84" s="85"/>
      <c r="E84" s="80"/>
      <c r="F84" s="81"/>
      <c r="G84" s="82"/>
      <c r="H84" s="83" t="str">
        <f ca="1">IF(INDIRECT("E"&amp;ROW())="","",IF(INDIRECT("G"&amp;ROW())="",INDIRECT(IF(INDIRECT("F"&amp;ROW())="M","ListsM!L","Lists!L")&amp;($I$3-YEAR(INDIRECT("E"&amp;ROW())))),HLOOKUP(INDIRECT("G"&amp;ROW()),IF(INDIRECT("F"&amp;ROW())="M",GradeAgesM,GradeAges),($I$3-YEAR(INDIRECT("E"&amp;ROW()))),FALSE)))</f>
        <v/>
      </c>
      <c r="I84" s="88"/>
      <c r="J84" s="30"/>
      <c r="K84" s="98"/>
      <c r="L84" s="98"/>
      <c r="M84" s="98"/>
      <c r="N84" s="99"/>
      <c r="O84" s="100"/>
    </row>
    <row r="85" spans="1:15" ht="21.75" customHeight="1" thickBot="1" x14ac:dyDescent="0.25">
      <c r="A85" s="218" t="s">
        <v>64</v>
      </c>
      <c r="B85" s="224"/>
      <c r="C85" s="220"/>
      <c r="D85" s="221"/>
      <c r="E85" s="118" t="s">
        <v>40</v>
      </c>
      <c r="F85" s="213"/>
      <c r="G85" s="214"/>
      <c r="H85" s="225" t="s">
        <v>23</v>
      </c>
      <c r="I85" s="226"/>
      <c r="J85" s="30"/>
      <c r="K85" s="98"/>
      <c r="L85" s="101"/>
      <c r="M85" s="101"/>
      <c r="N85" s="102"/>
      <c r="O85" s="103"/>
    </row>
    <row r="86" spans="1:15" ht="23.25" customHeight="1" thickBot="1" x14ac:dyDescent="0.25">
      <c r="A86" s="209" t="str">
        <f>IF(H85="All Day","","2nd Judge:" )</f>
        <v/>
      </c>
      <c r="B86" s="217"/>
      <c r="C86" s="211"/>
      <c r="D86" s="212"/>
      <c r="E86" s="118" t="str">
        <f>IF(H85="All Day","","Level:" )</f>
        <v/>
      </c>
      <c r="F86" s="213"/>
      <c r="G86" s="214"/>
      <c r="H86" s="215" t="str">
        <f>IF(H85="All Day","",IF(H85="Morning","Afternoon","Morning"))</f>
        <v/>
      </c>
      <c r="I86" s="216"/>
      <c r="J86" s="31"/>
      <c r="K86" s="98"/>
      <c r="L86" s="101"/>
      <c r="M86" s="101"/>
      <c r="N86" s="102"/>
      <c r="O86" s="103"/>
    </row>
    <row r="87" spans="1:15" ht="16.5" thickBot="1" x14ac:dyDescent="0.25">
      <c r="A87" s="42">
        <f>A84+1</f>
        <v>50</v>
      </c>
      <c r="B87" s="137"/>
      <c r="C87" s="90"/>
      <c r="D87" s="85"/>
      <c r="E87" s="80"/>
      <c r="F87" s="81"/>
      <c r="G87" s="82"/>
      <c r="H87" s="83" t="str">
        <f ca="1">IF(INDIRECT("E"&amp;ROW())="","",IF(INDIRECT("G"&amp;ROW())="",INDIRECT(IF(INDIRECT("F"&amp;ROW())="M","ListsM!L","Lists!L")&amp;($I$3-YEAR(INDIRECT("E"&amp;ROW())))),HLOOKUP(INDIRECT("G"&amp;ROW()),IF(INDIRECT("F"&amp;ROW())="M",GradeAgesM,GradeAges),($I$3-YEAR(INDIRECT("E"&amp;ROW()))),FALSE)))</f>
        <v/>
      </c>
      <c r="I87" s="88"/>
      <c r="J87" s="30"/>
      <c r="K87" s="98"/>
      <c r="L87" s="98"/>
      <c r="M87" s="98"/>
      <c r="N87" s="99"/>
      <c r="O87" s="100"/>
    </row>
    <row r="88" spans="1:15" ht="16.5" thickBot="1" x14ac:dyDescent="0.25">
      <c r="A88" s="42">
        <f>A87+1</f>
        <v>51</v>
      </c>
      <c r="B88" s="117"/>
      <c r="C88" s="90"/>
      <c r="D88" s="85"/>
      <c r="E88" s="80"/>
      <c r="F88" s="81"/>
      <c r="G88" s="82"/>
      <c r="H88" s="83" t="str">
        <f ca="1">IF(INDIRECT("E"&amp;ROW())="","",IF(INDIRECT("G"&amp;ROW())="",INDIRECT(IF(INDIRECT("F"&amp;ROW())="M","ListsM!L","Lists!L")&amp;($I$3-YEAR(INDIRECT("E"&amp;ROW())))),HLOOKUP(INDIRECT("G"&amp;ROW()),IF(INDIRECT("F"&amp;ROW())="M",GradeAgesM,GradeAges),($I$3-YEAR(INDIRECT("E"&amp;ROW()))),FALSE)))</f>
        <v/>
      </c>
      <c r="I88" s="88"/>
      <c r="J88" s="30"/>
      <c r="K88" s="98"/>
      <c r="L88" s="98"/>
      <c r="M88" s="98"/>
      <c r="N88" s="99"/>
      <c r="O88" s="100"/>
    </row>
    <row r="89" spans="1:15" ht="16.5" thickBot="1" x14ac:dyDescent="0.25">
      <c r="A89" s="42">
        <f t="shared" ref="A89:A99" si="2">A88+1</f>
        <v>52</v>
      </c>
      <c r="B89" s="117"/>
      <c r="C89" s="90"/>
      <c r="D89" s="85"/>
      <c r="E89" s="80"/>
      <c r="F89" s="81"/>
      <c r="G89" s="82"/>
      <c r="H89" s="83" t="str">
        <f ca="1">IF(INDIRECT("E"&amp;ROW())="","",IF(INDIRECT("G"&amp;ROW())="",INDIRECT(IF(INDIRECT("F"&amp;ROW())="M","ListsM!L","Lists!L")&amp;($I$3-YEAR(INDIRECT("E"&amp;ROW())))),HLOOKUP(INDIRECT("G"&amp;ROW()),IF(INDIRECT("F"&amp;ROW())="M",GradeAgesM,GradeAges),($I$3-YEAR(INDIRECT("E"&amp;ROW()))),FALSE)))</f>
        <v/>
      </c>
      <c r="I89" s="88"/>
      <c r="J89" s="30"/>
      <c r="K89" s="98"/>
      <c r="L89" s="98"/>
      <c r="M89" s="98"/>
      <c r="N89" s="99"/>
      <c r="O89" s="100"/>
    </row>
    <row r="90" spans="1:15" ht="16.5" thickBot="1" x14ac:dyDescent="0.25">
      <c r="A90" s="42">
        <f t="shared" si="2"/>
        <v>53</v>
      </c>
      <c r="B90" s="117"/>
      <c r="C90" s="90"/>
      <c r="D90" s="85"/>
      <c r="E90" s="80"/>
      <c r="F90" s="81"/>
      <c r="G90" s="82"/>
      <c r="H90" s="83" t="str">
        <f ca="1">IF(INDIRECT("E"&amp;ROW())="","",IF(INDIRECT("G"&amp;ROW())="",INDIRECT(IF(INDIRECT("F"&amp;ROW())="M","ListsM!L","Lists!L")&amp;($I$3-YEAR(INDIRECT("E"&amp;ROW())))),HLOOKUP(INDIRECT("G"&amp;ROW()),IF(INDIRECT("F"&amp;ROW())="M",GradeAgesM,GradeAges),($I$3-YEAR(INDIRECT("E"&amp;ROW()))),FALSE)))</f>
        <v/>
      </c>
      <c r="I90" s="88"/>
      <c r="J90" s="30"/>
      <c r="K90" s="98"/>
      <c r="L90" s="98"/>
      <c r="M90" s="98"/>
      <c r="N90" s="99"/>
      <c r="O90" s="100"/>
    </row>
    <row r="91" spans="1:15" ht="16.5" thickBot="1" x14ac:dyDescent="0.25">
      <c r="A91" s="42">
        <f t="shared" si="2"/>
        <v>54</v>
      </c>
      <c r="B91" s="117"/>
      <c r="C91" s="90"/>
      <c r="D91" s="85"/>
      <c r="E91" s="80"/>
      <c r="F91" s="81"/>
      <c r="G91" s="82"/>
      <c r="H91" s="83" t="str">
        <f ca="1">IF(INDIRECT("E"&amp;ROW())="","",IF(INDIRECT("G"&amp;ROW())="",INDIRECT(IF(INDIRECT("F"&amp;ROW())="M","ListsM!L","Lists!L")&amp;($I$3-YEAR(INDIRECT("E"&amp;ROW())))),HLOOKUP(INDIRECT("G"&amp;ROW()),IF(INDIRECT("F"&amp;ROW())="M",GradeAgesM,GradeAges),($I$3-YEAR(INDIRECT("E"&amp;ROW()))),FALSE)))</f>
        <v/>
      </c>
      <c r="I91" s="88"/>
      <c r="J91" s="30"/>
      <c r="K91" s="98"/>
      <c r="L91" s="98"/>
      <c r="M91" s="98"/>
      <c r="N91" s="99"/>
      <c r="O91" s="100"/>
    </row>
    <row r="92" spans="1:15" ht="21" customHeight="1" thickBot="1" x14ac:dyDescent="0.25">
      <c r="A92" s="218" t="s">
        <v>65</v>
      </c>
      <c r="B92" s="219"/>
      <c r="C92" s="220"/>
      <c r="D92" s="221"/>
      <c r="E92" s="118" t="s">
        <v>39</v>
      </c>
      <c r="F92" s="213"/>
      <c r="G92" s="214"/>
      <c r="H92" s="222" t="s">
        <v>23</v>
      </c>
      <c r="I92" s="223"/>
      <c r="J92" s="30"/>
      <c r="K92" s="98"/>
      <c r="L92" s="98"/>
      <c r="M92" s="104"/>
      <c r="N92" s="99"/>
      <c r="O92" s="100"/>
    </row>
    <row r="93" spans="1:15" ht="20.25" customHeight="1" thickBot="1" x14ac:dyDescent="0.25">
      <c r="A93" s="209" t="str">
        <f>IF(H92="All Day","","2nd Official:" )</f>
        <v/>
      </c>
      <c r="B93" s="210"/>
      <c r="C93" s="211"/>
      <c r="D93" s="212"/>
      <c r="E93" s="118" t="str">
        <f>IF(H92="All Day","","Job:" )</f>
        <v/>
      </c>
      <c r="F93" s="213"/>
      <c r="G93" s="214"/>
      <c r="H93" s="215" t="str">
        <f>IF(H92="All Day","",IF(H92="Morning","Afternoon","Morning"))</f>
        <v/>
      </c>
      <c r="I93" s="216"/>
      <c r="J93" s="31"/>
      <c r="K93" s="98"/>
      <c r="L93" s="98"/>
      <c r="M93" s="104"/>
      <c r="N93" s="99"/>
      <c r="O93" s="100"/>
    </row>
    <row r="94" spans="1:15" ht="16.5" thickBot="1" x14ac:dyDescent="0.25">
      <c r="A94" s="42">
        <f>A91+1</f>
        <v>55</v>
      </c>
      <c r="B94" s="117"/>
      <c r="C94" s="90"/>
      <c r="D94" s="85"/>
      <c r="E94" s="80"/>
      <c r="F94" s="81"/>
      <c r="G94" s="82"/>
      <c r="H94" s="83" t="str">
        <f t="shared" ref="H94:H129" ca="1" si="3">IF(INDIRECT("E"&amp;ROW())="","",IF(INDIRECT("G"&amp;ROW())="",INDIRECT(IF(INDIRECT("F"&amp;ROW())="M","ListsM!L","Lists!L")&amp;($I$3-YEAR(INDIRECT("E"&amp;ROW())))),HLOOKUP(INDIRECT("G"&amp;ROW()),IF(INDIRECT("F"&amp;ROW())="M",GradeAgesM,GradeAges),($I$3-YEAR(INDIRECT("E"&amp;ROW()))),FALSE)))</f>
        <v/>
      </c>
      <c r="I94" s="88"/>
      <c r="J94" s="30"/>
      <c r="K94" s="98"/>
      <c r="L94" s="98"/>
      <c r="M94" s="98"/>
      <c r="N94" s="99"/>
      <c r="O94" s="100"/>
    </row>
    <row r="95" spans="1:15" ht="16.5" thickBot="1" x14ac:dyDescent="0.25">
      <c r="A95" s="42">
        <f t="shared" si="2"/>
        <v>56</v>
      </c>
      <c r="B95" s="117"/>
      <c r="C95" s="90"/>
      <c r="D95" s="85"/>
      <c r="E95" s="80"/>
      <c r="F95" s="81"/>
      <c r="G95" s="82"/>
      <c r="H95" s="83" t="str">
        <f t="shared" ca="1" si="3"/>
        <v/>
      </c>
      <c r="I95" s="88"/>
      <c r="J95" s="30"/>
      <c r="K95" s="98"/>
      <c r="L95" s="98"/>
      <c r="M95" s="98"/>
      <c r="N95" s="99"/>
      <c r="O95" s="100"/>
    </row>
    <row r="96" spans="1:15" ht="16.5" thickBot="1" x14ac:dyDescent="0.25">
      <c r="A96" s="42">
        <f t="shared" si="2"/>
        <v>57</v>
      </c>
      <c r="B96" s="117"/>
      <c r="C96" s="90"/>
      <c r="D96" s="85"/>
      <c r="E96" s="80"/>
      <c r="F96" s="81"/>
      <c r="G96" s="82"/>
      <c r="H96" s="83" t="str">
        <f t="shared" ca="1" si="3"/>
        <v/>
      </c>
      <c r="I96" s="88"/>
      <c r="J96" s="30"/>
      <c r="K96" s="98"/>
      <c r="L96" s="98"/>
      <c r="M96" s="98"/>
      <c r="N96" s="99"/>
      <c r="O96" s="100"/>
    </row>
    <row r="97" spans="1:15" ht="16.5" thickBot="1" x14ac:dyDescent="0.25">
      <c r="A97" s="42">
        <f t="shared" si="2"/>
        <v>58</v>
      </c>
      <c r="B97" s="117"/>
      <c r="C97" s="90"/>
      <c r="D97" s="85"/>
      <c r="E97" s="80"/>
      <c r="F97" s="81"/>
      <c r="G97" s="82"/>
      <c r="H97" s="83" t="str">
        <f t="shared" ca="1" si="3"/>
        <v/>
      </c>
      <c r="I97" s="88"/>
      <c r="J97" s="30"/>
      <c r="K97" s="98"/>
      <c r="L97" s="98"/>
      <c r="M97" s="98"/>
      <c r="N97" s="99"/>
      <c r="O97" s="100"/>
    </row>
    <row r="98" spans="1:15" ht="16.5" thickBot="1" x14ac:dyDescent="0.25">
      <c r="A98" s="42">
        <f t="shared" si="2"/>
        <v>59</v>
      </c>
      <c r="B98" s="117"/>
      <c r="C98" s="90"/>
      <c r="D98" s="85"/>
      <c r="E98" s="80"/>
      <c r="F98" s="81"/>
      <c r="G98" s="82"/>
      <c r="H98" s="83" t="str">
        <f t="shared" ca="1" si="3"/>
        <v/>
      </c>
      <c r="I98" s="88"/>
      <c r="J98" s="30"/>
      <c r="K98" s="98"/>
      <c r="L98" s="98"/>
      <c r="M98" s="98"/>
      <c r="N98" s="99"/>
      <c r="O98" s="100"/>
    </row>
    <row r="99" spans="1:15" ht="16.5" thickBot="1" x14ac:dyDescent="0.25">
      <c r="A99" s="42">
        <f t="shared" si="2"/>
        <v>60</v>
      </c>
      <c r="B99" s="117"/>
      <c r="C99" s="90"/>
      <c r="D99" s="85"/>
      <c r="E99" s="80"/>
      <c r="F99" s="81"/>
      <c r="G99" s="82"/>
      <c r="H99" s="83" t="str">
        <f t="shared" ca="1" si="3"/>
        <v/>
      </c>
      <c r="I99" s="88"/>
      <c r="J99" s="30"/>
      <c r="K99" s="98"/>
      <c r="L99" s="98"/>
      <c r="M99" s="98"/>
      <c r="N99" s="99"/>
      <c r="O99" s="100"/>
    </row>
    <row r="100" spans="1:15" ht="16.5" thickBot="1" x14ac:dyDescent="0.25">
      <c r="A100" s="42">
        <f t="shared" si="0"/>
        <v>61</v>
      </c>
      <c r="B100" s="117"/>
      <c r="C100" s="90"/>
      <c r="D100" s="85"/>
      <c r="E100" s="80"/>
      <c r="F100" s="81"/>
      <c r="G100" s="82"/>
      <c r="H100" s="83" t="str">
        <f t="shared" ca="1" si="3"/>
        <v/>
      </c>
      <c r="I100" s="88"/>
      <c r="J100" s="30"/>
      <c r="K100" s="98"/>
      <c r="L100" s="98"/>
      <c r="M100" s="98"/>
      <c r="N100" s="99"/>
      <c r="O100" s="100"/>
    </row>
    <row r="101" spans="1:15" ht="16.5" thickBot="1" x14ac:dyDescent="0.25">
      <c r="A101" s="42">
        <f t="shared" si="0"/>
        <v>62</v>
      </c>
      <c r="B101" s="117"/>
      <c r="C101" s="90"/>
      <c r="D101" s="85"/>
      <c r="E101" s="80"/>
      <c r="F101" s="81"/>
      <c r="G101" s="82"/>
      <c r="H101" s="83" t="str">
        <f t="shared" ca="1" si="3"/>
        <v/>
      </c>
      <c r="I101" s="88"/>
      <c r="J101" s="30"/>
      <c r="K101" s="98"/>
      <c r="L101" s="98"/>
      <c r="M101" s="98"/>
      <c r="N101" s="99"/>
      <c r="O101" s="100"/>
    </row>
    <row r="102" spans="1:15" ht="16.5" thickBot="1" x14ac:dyDescent="0.25">
      <c r="A102" s="42">
        <f t="shared" si="0"/>
        <v>63</v>
      </c>
      <c r="B102" s="117"/>
      <c r="C102" s="90"/>
      <c r="D102" s="85"/>
      <c r="E102" s="80"/>
      <c r="F102" s="81"/>
      <c r="G102" s="82"/>
      <c r="H102" s="83" t="str">
        <f t="shared" ca="1" si="3"/>
        <v/>
      </c>
      <c r="I102" s="88"/>
      <c r="J102" s="30"/>
      <c r="K102" s="98"/>
      <c r="L102" s="98"/>
      <c r="M102" s="98"/>
      <c r="N102" s="99"/>
      <c r="O102" s="100"/>
    </row>
    <row r="103" spans="1:15" ht="16.5" thickBot="1" x14ac:dyDescent="0.25">
      <c r="A103" s="42">
        <f t="shared" si="0"/>
        <v>64</v>
      </c>
      <c r="B103" s="117"/>
      <c r="C103" s="90"/>
      <c r="D103" s="85"/>
      <c r="E103" s="80"/>
      <c r="F103" s="81"/>
      <c r="G103" s="82"/>
      <c r="H103" s="83" t="str">
        <f t="shared" ca="1" si="3"/>
        <v/>
      </c>
      <c r="I103" s="88"/>
      <c r="J103" s="30"/>
      <c r="K103" s="98"/>
      <c r="L103" s="98"/>
      <c r="M103" s="98"/>
      <c r="N103" s="99"/>
      <c r="O103" s="100"/>
    </row>
    <row r="104" spans="1:15" ht="16.5" thickBot="1" x14ac:dyDescent="0.25">
      <c r="A104" s="42">
        <f t="shared" si="0"/>
        <v>65</v>
      </c>
      <c r="B104" s="117"/>
      <c r="C104" s="90"/>
      <c r="D104" s="85"/>
      <c r="E104" s="80"/>
      <c r="F104" s="81"/>
      <c r="G104" s="82"/>
      <c r="H104" s="83" t="str">
        <f t="shared" ca="1" si="3"/>
        <v/>
      </c>
      <c r="I104" s="88"/>
      <c r="J104" s="30"/>
      <c r="K104" s="98"/>
      <c r="L104" s="98"/>
      <c r="M104" s="98"/>
      <c r="N104" s="99"/>
      <c r="O104" s="100"/>
    </row>
    <row r="105" spans="1:15" ht="16.5" thickBot="1" x14ac:dyDescent="0.25">
      <c r="A105" s="42">
        <f t="shared" si="0"/>
        <v>66</v>
      </c>
      <c r="B105" s="117"/>
      <c r="C105" s="90"/>
      <c r="D105" s="85"/>
      <c r="E105" s="80"/>
      <c r="F105" s="81"/>
      <c r="G105" s="82"/>
      <c r="H105" s="83" t="str">
        <f t="shared" ca="1" si="3"/>
        <v/>
      </c>
      <c r="I105" s="88"/>
      <c r="J105" s="30"/>
      <c r="K105" s="98"/>
      <c r="L105" s="98"/>
      <c r="M105" s="98"/>
      <c r="N105" s="99"/>
      <c r="O105" s="100"/>
    </row>
    <row r="106" spans="1:15" ht="16.5" thickBot="1" x14ac:dyDescent="0.25">
      <c r="A106" s="42">
        <f t="shared" si="0"/>
        <v>67</v>
      </c>
      <c r="B106" s="117"/>
      <c r="C106" s="90"/>
      <c r="D106" s="85"/>
      <c r="E106" s="80"/>
      <c r="F106" s="81"/>
      <c r="G106" s="82"/>
      <c r="H106" s="83" t="str">
        <f t="shared" ca="1" si="3"/>
        <v/>
      </c>
      <c r="I106" s="88"/>
      <c r="J106" s="30"/>
      <c r="K106" s="98"/>
      <c r="L106" s="98"/>
      <c r="M106" s="98"/>
      <c r="N106" s="99"/>
      <c r="O106" s="100"/>
    </row>
    <row r="107" spans="1:15" ht="16.5" thickBot="1" x14ac:dyDescent="0.25">
      <c r="A107" s="42">
        <f t="shared" si="0"/>
        <v>68</v>
      </c>
      <c r="B107" s="117"/>
      <c r="C107" s="90"/>
      <c r="D107" s="85"/>
      <c r="E107" s="80"/>
      <c r="F107" s="81"/>
      <c r="G107" s="82"/>
      <c r="H107" s="83" t="str">
        <f t="shared" ca="1" si="3"/>
        <v/>
      </c>
      <c r="I107" s="88"/>
      <c r="J107" s="30"/>
      <c r="K107" s="98"/>
      <c r="L107" s="98"/>
      <c r="M107" s="98"/>
      <c r="N107" s="99"/>
      <c r="O107" s="100"/>
    </row>
    <row r="108" spans="1:15" ht="16.5" thickBot="1" x14ac:dyDescent="0.25">
      <c r="A108" s="42">
        <f t="shared" si="0"/>
        <v>69</v>
      </c>
      <c r="B108" s="117"/>
      <c r="C108" s="90"/>
      <c r="D108" s="85"/>
      <c r="E108" s="80"/>
      <c r="F108" s="81"/>
      <c r="G108" s="82"/>
      <c r="H108" s="83" t="str">
        <f t="shared" ca="1" si="3"/>
        <v/>
      </c>
      <c r="I108" s="88"/>
      <c r="J108" s="30"/>
      <c r="K108" s="98"/>
      <c r="L108" s="98"/>
      <c r="M108" s="98"/>
      <c r="N108" s="99"/>
      <c r="O108" s="100"/>
    </row>
    <row r="109" spans="1:15" ht="16.5" thickBot="1" x14ac:dyDescent="0.25">
      <c r="A109" s="42">
        <f t="shared" si="0"/>
        <v>70</v>
      </c>
      <c r="B109" s="117"/>
      <c r="C109" s="90"/>
      <c r="D109" s="85"/>
      <c r="E109" s="80"/>
      <c r="F109" s="81"/>
      <c r="G109" s="82"/>
      <c r="H109" s="83" t="str">
        <f t="shared" ca="1" si="3"/>
        <v/>
      </c>
      <c r="I109" s="88"/>
      <c r="J109" s="30"/>
      <c r="K109" s="98"/>
      <c r="L109" s="98"/>
      <c r="M109" s="98"/>
      <c r="N109" s="99"/>
      <c r="O109" s="100"/>
    </row>
    <row r="110" spans="1:15" ht="16.5" thickBot="1" x14ac:dyDescent="0.25">
      <c r="A110" s="42">
        <f t="shared" si="0"/>
        <v>71</v>
      </c>
      <c r="B110" s="117"/>
      <c r="C110" s="90"/>
      <c r="D110" s="85"/>
      <c r="E110" s="80"/>
      <c r="F110" s="81"/>
      <c r="G110" s="82"/>
      <c r="H110" s="83" t="str">
        <f t="shared" ca="1" si="3"/>
        <v/>
      </c>
      <c r="I110" s="88"/>
      <c r="J110" s="30"/>
      <c r="K110" s="98"/>
      <c r="L110" s="98"/>
      <c r="M110" s="98"/>
      <c r="N110" s="99"/>
      <c r="O110" s="100"/>
    </row>
    <row r="111" spans="1:15" ht="16.5" thickBot="1" x14ac:dyDescent="0.25">
      <c r="A111" s="42">
        <f t="shared" si="0"/>
        <v>72</v>
      </c>
      <c r="B111" s="117"/>
      <c r="C111" s="90"/>
      <c r="D111" s="85"/>
      <c r="E111" s="80"/>
      <c r="F111" s="81"/>
      <c r="G111" s="82"/>
      <c r="H111" s="83" t="str">
        <f t="shared" ca="1" si="3"/>
        <v/>
      </c>
      <c r="I111" s="88"/>
      <c r="J111" s="30"/>
      <c r="K111" s="98"/>
      <c r="L111" s="98"/>
      <c r="M111" s="98"/>
      <c r="N111" s="99"/>
      <c r="O111" s="100"/>
    </row>
    <row r="112" spans="1:15" ht="16.5" thickBot="1" x14ac:dyDescent="0.25">
      <c r="A112" s="42">
        <f t="shared" si="0"/>
        <v>73</v>
      </c>
      <c r="B112" s="117"/>
      <c r="C112" s="90"/>
      <c r="D112" s="85"/>
      <c r="E112" s="80"/>
      <c r="F112" s="81"/>
      <c r="G112" s="82"/>
      <c r="H112" s="83" t="str">
        <f t="shared" ca="1" si="3"/>
        <v/>
      </c>
      <c r="I112" s="88"/>
      <c r="J112" s="30"/>
      <c r="K112" s="98"/>
      <c r="L112" s="98"/>
      <c r="M112" s="98"/>
      <c r="N112" s="99"/>
      <c r="O112" s="100"/>
    </row>
    <row r="113" spans="1:15" ht="16.5" thickBot="1" x14ac:dyDescent="0.25">
      <c r="A113" s="42">
        <f t="shared" si="0"/>
        <v>74</v>
      </c>
      <c r="B113" s="117"/>
      <c r="C113" s="90"/>
      <c r="D113" s="85"/>
      <c r="E113" s="80"/>
      <c r="F113" s="81"/>
      <c r="G113" s="82"/>
      <c r="H113" s="83" t="str">
        <f t="shared" ca="1" si="3"/>
        <v/>
      </c>
      <c r="I113" s="88"/>
      <c r="J113" s="30"/>
      <c r="K113" s="98"/>
      <c r="L113" s="98"/>
      <c r="M113" s="98"/>
      <c r="N113" s="99"/>
      <c r="O113" s="100"/>
    </row>
    <row r="114" spans="1:15" ht="16.5" thickBot="1" x14ac:dyDescent="0.25">
      <c r="A114" s="42">
        <f t="shared" si="0"/>
        <v>75</v>
      </c>
      <c r="B114" s="117"/>
      <c r="C114" s="90"/>
      <c r="D114" s="85"/>
      <c r="E114" s="80"/>
      <c r="F114" s="81"/>
      <c r="G114" s="82"/>
      <c r="H114" s="83" t="str">
        <f t="shared" ca="1" si="3"/>
        <v/>
      </c>
      <c r="I114" s="88"/>
      <c r="J114" s="30"/>
      <c r="K114" s="98"/>
      <c r="L114" s="98"/>
      <c r="M114" s="98"/>
      <c r="N114" s="99"/>
      <c r="O114" s="100"/>
    </row>
    <row r="115" spans="1:15" ht="16.5" thickBot="1" x14ac:dyDescent="0.25">
      <c r="A115" s="42">
        <f t="shared" si="0"/>
        <v>76</v>
      </c>
      <c r="B115" s="117"/>
      <c r="C115" s="90"/>
      <c r="D115" s="85"/>
      <c r="E115" s="80"/>
      <c r="F115" s="81"/>
      <c r="G115" s="82"/>
      <c r="H115" s="83" t="str">
        <f t="shared" ca="1" si="3"/>
        <v/>
      </c>
      <c r="I115" s="88"/>
      <c r="J115" s="30"/>
      <c r="K115" s="98"/>
      <c r="L115" s="98"/>
      <c r="M115" s="98"/>
      <c r="N115" s="99"/>
      <c r="O115" s="100"/>
    </row>
    <row r="116" spans="1:15" ht="16.5" thickBot="1" x14ac:dyDescent="0.25">
      <c r="A116" s="42">
        <f t="shared" si="0"/>
        <v>77</v>
      </c>
      <c r="B116" s="117"/>
      <c r="C116" s="90"/>
      <c r="D116" s="85"/>
      <c r="E116" s="80"/>
      <c r="F116" s="81"/>
      <c r="G116" s="82"/>
      <c r="H116" s="83" t="str">
        <f t="shared" ca="1" si="3"/>
        <v/>
      </c>
      <c r="I116" s="88"/>
      <c r="J116" s="30"/>
      <c r="K116" s="98"/>
      <c r="L116" s="98"/>
      <c r="M116" s="98"/>
      <c r="N116" s="99"/>
      <c r="O116" s="100"/>
    </row>
    <row r="117" spans="1:15" ht="16.5" thickBot="1" x14ac:dyDescent="0.25">
      <c r="A117" s="42">
        <f t="shared" si="0"/>
        <v>78</v>
      </c>
      <c r="B117" s="117"/>
      <c r="C117" s="90"/>
      <c r="D117" s="85"/>
      <c r="E117" s="80"/>
      <c r="F117" s="81"/>
      <c r="G117" s="82"/>
      <c r="H117" s="83" t="str">
        <f t="shared" ca="1" si="3"/>
        <v/>
      </c>
      <c r="I117" s="88"/>
      <c r="J117" s="30"/>
      <c r="K117" s="98"/>
      <c r="L117" s="98"/>
      <c r="M117" s="98"/>
      <c r="N117" s="99"/>
      <c r="O117" s="100"/>
    </row>
    <row r="118" spans="1:15" ht="16.5" thickBot="1" x14ac:dyDescent="0.25">
      <c r="A118" s="42">
        <f t="shared" si="0"/>
        <v>79</v>
      </c>
      <c r="B118" s="117"/>
      <c r="C118" s="90"/>
      <c r="D118" s="85"/>
      <c r="E118" s="80"/>
      <c r="F118" s="81"/>
      <c r="G118" s="82"/>
      <c r="H118" s="83" t="str">
        <f t="shared" ca="1" si="3"/>
        <v/>
      </c>
      <c r="I118" s="88"/>
      <c r="J118" s="30"/>
      <c r="K118" s="98"/>
      <c r="L118" s="98"/>
      <c r="M118" s="98"/>
      <c r="N118" s="99"/>
      <c r="O118" s="100"/>
    </row>
    <row r="119" spans="1:15" ht="16.5" thickBot="1" x14ac:dyDescent="0.25">
      <c r="A119" s="42">
        <f t="shared" si="0"/>
        <v>80</v>
      </c>
      <c r="B119" s="117"/>
      <c r="C119" s="90"/>
      <c r="D119" s="85"/>
      <c r="E119" s="80"/>
      <c r="F119" s="81"/>
      <c r="G119" s="82"/>
      <c r="H119" s="83" t="str">
        <f t="shared" ca="1" si="3"/>
        <v/>
      </c>
      <c r="I119" s="88"/>
      <c r="J119" s="30"/>
      <c r="K119" s="98"/>
      <c r="L119" s="98"/>
      <c r="M119" s="98"/>
      <c r="N119" s="99"/>
      <c r="O119" s="100"/>
    </row>
    <row r="120" spans="1:15" ht="16.5" thickBot="1" x14ac:dyDescent="0.25">
      <c r="A120" s="42">
        <f t="shared" si="0"/>
        <v>81</v>
      </c>
      <c r="B120" s="117"/>
      <c r="C120" s="90"/>
      <c r="D120" s="85"/>
      <c r="E120" s="80"/>
      <c r="F120" s="81"/>
      <c r="G120" s="82"/>
      <c r="H120" s="83" t="str">
        <f t="shared" ca="1" si="3"/>
        <v/>
      </c>
      <c r="I120" s="88"/>
      <c r="J120" s="30"/>
      <c r="K120" s="98"/>
      <c r="L120" s="98"/>
      <c r="M120" s="98"/>
      <c r="N120" s="99"/>
      <c r="O120" s="100"/>
    </row>
    <row r="121" spans="1:15" ht="16.5" thickBot="1" x14ac:dyDescent="0.25">
      <c r="A121" s="42">
        <f t="shared" si="0"/>
        <v>82</v>
      </c>
      <c r="B121" s="117"/>
      <c r="C121" s="90"/>
      <c r="D121" s="85"/>
      <c r="E121" s="80"/>
      <c r="F121" s="81"/>
      <c r="G121" s="82"/>
      <c r="H121" s="83" t="str">
        <f t="shared" ca="1" si="3"/>
        <v/>
      </c>
      <c r="I121" s="88"/>
      <c r="J121" s="30"/>
      <c r="K121" s="98"/>
      <c r="L121" s="98"/>
      <c r="M121" s="98"/>
      <c r="N121" s="99"/>
      <c r="O121" s="100"/>
    </row>
    <row r="122" spans="1:15" ht="16.5" thickBot="1" x14ac:dyDescent="0.25">
      <c r="A122" s="42">
        <f t="shared" si="0"/>
        <v>83</v>
      </c>
      <c r="B122" s="117"/>
      <c r="C122" s="90"/>
      <c r="D122" s="85"/>
      <c r="E122" s="80"/>
      <c r="F122" s="81"/>
      <c r="G122" s="82"/>
      <c r="H122" s="83" t="str">
        <f t="shared" ca="1" si="3"/>
        <v/>
      </c>
      <c r="I122" s="88"/>
      <c r="J122" s="30"/>
      <c r="K122" s="98"/>
      <c r="L122" s="98"/>
      <c r="M122" s="98"/>
      <c r="N122" s="99"/>
      <c r="O122" s="100"/>
    </row>
    <row r="123" spans="1:15" ht="16.5" thickBot="1" x14ac:dyDescent="0.25">
      <c r="A123" s="42">
        <f t="shared" si="0"/>
        <v>84</v>
      </c>
      <c r="B123" s="117"/>
      <c r="C123" s="90"/>
      <c r="D123" s="85"/>
      <c r="E123" s="80"/>
      <c r="F123" s="81"/>
      <c r="G123" s="82"/>
      <c r="H123" s="83" t="str">
        <f t="shared" ca="1" si="3"/>
        <v/>
      </c>
      <c r="I123" s="88"/>
      <c r="J123" s="30"/>
      <c r="K123" s="98"/>
      <c r="L123" s="98"/>
      <c r="M123" s="98"/>
      <c r="N123" s="99"/>
      <c r="O123" s="100"/>
    </row>
    <row r="124" spans="1:15" ht="16.5" thickBot="1" x14ac:dyDescent="0.25">
      <c r="A124" s="42">
        <f t="shared" si="0"/>
        <v>85</v>
      </c>
      <c r="B124" s="117"/>
      <c r="C124" s="90"/>
      <c r="D124" s="85"/>
      <c r="E124" s="80"/>
      <c r="F124" s="81"/>
      <c r="G124" s="82"/>
      <c r="H124" s="83" t="str">
        <f t="shared" ca="1" si="3"/>
        <v/>
      </c>
      <c r="I124" s="88"/>
      <c r="J124" s="30"/>
      <c r="K124" s="98"/>
      <c r="L124" s="98"/>
      <c r="M124" s="98"/>
      <c r="N124" s="99"/>
      <c r="O124" s="100"/>
    </row>
    <row r="125" spans="1:15" ht="16.5" thickBot="1" x14ac:dyDescent="0.25">
      <c r="A125" s="42">
        <f t="shared" si="0"/>
        <v>86</v>
      </c>
      <c r="B125" s="117"/>
      <c r="C125" s="90"/>
      <c r="D125" s="85"/>
      <c r="E125" s="80"/>
      <c r="F125" s="81"/>
      <c r="G125" s="82"/>
      <c r="H125" s="83" t="str">
        <f t="shared" ca="1" si="3"/>
        <v/>
      </c>
      <c r="I125" s="88"/>
      <c r="J125" s="30"/>
      <c r="K125" s="98"/>
      <c r="L125" s="98"/>
      <c r="M125" s="98"/>
      <c r="N125" s="99"/>
      <c r="O125" s="100"/>
    </row>
    <row r="126" spans="1:15" ht="16.5" thickBot="1" x14ac:dyDescent="0.25">
      <c r="A126" s="42">
        <f t="shared" si="0"/>
        <v>87</v>
      </c>
      <c r="B126" s="117"/>
      <c r="C126" s="90"/>
      <c r="D126" s="85"/>
      <c r="E126" s="80"/>
      <c r="F126" s="81"/>
      <c r="G126" s="82"/>
      <c r="H126" s="83" t="str">
        <f t="shared" ca="1" si="3"/>
        <v/>
      </c>
      <c r="I126" s="88"/>
      <c r="J126" s="30"/>
      <c r="K126" s="98"/>
      <c r="L126" s="98"/>
      <c r="M126" s="98"/>
      <c r="N126" s="99"/>
      <c r="O126" s="100"/>
    </row>
    <row r="127" spans="1:15" ht="16.5" thickBot="1" x14ac:dyDescent="0.25">
      <c r="A127" s="42">
        <f t="shared" si="0"/>
        <v>88</v>
      </c>
      <c r="B127" s="117"/>
      <c r="C127" s="90"/>
      <c r="D127" s="85"/>
      <c r="E127" s="80"/>
      <c r="F127" s="81"/>
      <c r="G127" s="82"/>
      <c r="H127" s="83" t="str">
        <f t="shared" ca="1" si="3"/>
        <v/>
      </c>
      <c r="I127" s="88"/>
      <c r="J127" s="30"/>
      <c r="K127" s="98"/>
      <c r="L127" s="98"/>
      <c r="M127" s="98"/>
      <c r="N127" s="99"/>
      <c r="O127" s="100"/>
    </row>
    <row r="128" spans="1:15" ht="16.5" thickBot="1" x14ac:dyDescent="0.25">
      <c r="A128" s="42">
        <f t="shared" si="0"/>
        <v>89</v>
      </c>
      <c r="B128" s="117"/>
      <c r="C128" s="90"/>
      <c r="D128" s="85"/>
      <c r="E128" s="80"/>
      <c r="F128" s="81"/>
      <c r="G128" s="82"/>
      <c r="H128" s="83" t="str">
        <f t="shared" ca="1" si="3"/>
        <v/>
      </c>
      <c r="I128" s="88"/>
      <c r="J128" s="30"/>
      <c r="K128" s="98"/>
      <c r="L128" s="98"/>
      <c r="M128" s="98"/>
      <c r="N128" s="99"/>
      <c r="O128" s="100"/>
    </row>
    <row r="129" spans="1:15" ht="16.5" thickBot="1" x14ac:dyDescent="0.25">
      <c r="A129" s="42">
        <f t="shared" si="0"/>
        <v>90</v>
      </c>
      <c r="B129" s="117"/>
      <c r="C129" s="90"/>
      <c r="D129" s="85"/>
      <c r="E129" s="80"/>
      <c r="F129" s="81"/>
      <c r="G129" s="82"/>
      <c r="H129" s="83" t="str">
        <f t="shared" ca="1" si="3"/>
        <v/>
      </c>
      <c r="I129" s="88"/>
      <c r="J129" s="30"/>
      <c r="K129" s="98"/>
      <c r="L129" s="98"/>
      <c r="M129" s="98"/>
      <c r="N129" s="99"/>
      <c r="O129" s="100"/>
    </row>
  </sheetData>
  <sheetProtection algorithmName="SHA-512" hashValue="fzCcBOA8sEYtkVN4/lHO36OJe6IxmAdvW7Urr6cxOZJyuH6BuaYVCVt9QjkOrP7VJHowzS2nsue0m5x6ZpyH4A==" saltValue="kDvfu/AFO03ftKQ6pFCCMg==" spinCount="100000" sheet="1" formatCells="0" selectLockedCells="1"/>
  <mergeCells count="123">
    <mergeCell ref="C44:D44"/>
    <mergeCell ref="F44:G44"/>
    <mergeCell ref="H44:I44"/>
    <mergeCell ref="H37:I37"/>
    <mergeCell ref="A36:B36"/>
    <mergeCell ref="C57:D57"/>
    <mergeCell ref="H1:I1"/>
    <mergeCell ref="E4:F4"/>
    <mergeCell ref="C3:H3"/>
    <mergeCell ref="A2:I2"/>
    <mergeCell ref="A4:B4"/>
    <mergeCell ref="C4:D4"/>
    <mergeCell ref="G4:I4"/>
    <mergeCell ref="C17:D17"/>
    <mergeCell ref="C9:D9"/>
    <mergeCell ref="E9:F9"/>
    <mergeCell ref="G9:I9"/>
    <mergeCell ref="A16:B16"/>
    <mergeCell ref="F16:G16"/>
    <mergeCell ref="C16:D16"/>
    <mergeCell ref="C7:D8"/>
    <mergeCell ref="E7:F7"/>
    <mergeCell ref="G7:I7"/>
    <mergeCell ref="E8:F8"/>
    <mergeCell ref="G8:I8"/>
    <mergeCell ref="A13:I13"/>
    <mergeCell ref="A11:D11"/>
    <mergeCell ref="H16:I16"/>
    <mergeCell ref="A5:B5"/>
    <mergeCell ref="A6:B6"/>
    <mergeCell ref="C5:D5"/>
    <mergeCell ref="E5:F5"/>
    <mergeCell ref="E6:F6"/>
    <mergeCell ref="G6:I6"/>
    <mergeCell ref="C6:D6"/>
    <mergeCell ref="G5:I5"/>
    <mergeCell ref="A7:B8"/>
    <mergeCell ref="A9:B9"/>
    <mergeCell ref="F29:G29"/>
    <mergeCell ref="A22:B22"/>
    <mergeCell ref="H29:I29"/>
    <mergeCell ref="C22:D22"/>
    <mergeCell ref="F22:G22"/>
    <mergeCell ref="H17:I17"/>
    <mergeCell ref="F17:G17"/>
    <mergeCell ref="A17:B17"/>
    <mergeCell ref="C23:D23"/>
    <mergeCell ref="C29:D29"/>
    <mergeCell ref="A29:B29"/>
    <mergeCell ref="A23:B23"/>
    <mergeCell ref="H22:I22"/>
    <mergeCell ref="H23:I23"/>
    <mergeCell ref="F23:G23"/>
    <mergeCell ref="F78:G78"/>
    <mergeCell ref="H78:I78"/>
    <mergeCell ref="A71:B71"/>
    <mergeCell ref="C71:D71"/>
    <mergeCell ref="F71:G71"/>
    <mergeCell ref="H71:I71"/>
    <mergeCell ref="A72:B72"/>
    <mergeCell ref="C72:D72"/>
    <mergeCell ref="F72:G72"/>
    <mergeCell ref="H72:I72"/>
    <mergeCell ref="H30:I30"/>
    <mergeCell ref="F36:G36"/>
    <mergeCell ref="C30:D30"/>
    <mergeCell ref="C36:D36"/>
    <mergeCell ref="A30:B30"/>
    <mergeCell ref="F30:G30"/>
    <mergeCell ref="H64:I64"/>
    <mergeCell ref="A65:B65"/>
    <mergeCell ref="F65:G65"/>
    <mergeCell ref="C58:D58"/>
    <mergeCell ref="A57:B57"/>
    <mergeCell ref="A50:B50"/>
    <mergeCell ref="F50:G50"/>
    <mergeCell ref="C50:D50"/>
    <mergeCell ref="A43:B43"/>
    <mergeCell ref="C43:D43"/>
    <mergeCell ref="F43:G43"/>
    <mergeCell ref="F51:G51"/>
    <mergeCell ref="A51:B51"/>
    <mergeCell ref="F57:G57"/>
    <mergeCell ref="C51:D51"/>
    <mergeCell ref="H36:I36"/>
    <mergeCell ref="H43:I43"/>
    <mergeCell ref="A44:B44"/>
    <mergeCell ref="A79:B79"/>
    <mergeCell ref="C79:D79"/>
    <mergeCell ref="F79:G79"/>
    <mergeCell ref="H79:I79"/>
    <mergeCell ref="A85:B85"/>
    <mergeCell ref="C85:D85"/>
    <mergeCell ref="F85:G85"/>
    <mergeCell ref="H85:I85"/>
    <mergeCell ref="F37:G37"/>
    <mergeCell ref="A37:B37"/>
    <mergeCell ref="C37:D37"/>
    <mergeCell ref="H65:I65"/>
    <mergeCell ref="C64:D64"/>
    <mergeCell ref="C65:D65"/>
    <mergeCell ref="F64:G64"/>
    <mergeCell ref="F58:G58"/>
    <mergeCell ref="A64:B64"/>
    <mergeCell ref="A58:B58"/>
    <mergeCell ref="H58:I58"/>
    <mergeCell ref="H50:I50"/>
    <mergeCell ref="H57:I57"/>
    <mergeCell ref="H51:I51"/>
    <mergeCell ref="A78:B78"/>
    <mergeCell ref="C78:D78"/>
    <mergeCell ref="A93:B93"/>
    <mergeCell ref="C93:D93"/>
    <mergeCell ref="F93:G93"/>
    <mergeCell ref="H93:I93"/>
    <mergeCell ref="A86:B86"/>
    <mergeCell ref="C86:D86"/>
    <mergeCell ref="F86:G86"/>
    <mergeCell ref="H86:I86"/>
    <mergeCell ref="A92:B92"/>
    <mergeCell ref="C92:D92"/>
    <mergeCell ref="F92:G92"/>
    <mergeCell ref="H92:I92"/>
  </mergeCells>
  <phoneticPr fontId="7" type="noConversion"/>
  <dataValidations count="11">
    <dataValidation type="list" allowBlank="1" showInputMessage="1" showErrorMessage="1" sqref="I66:I70 I45:I49 I18:I21 I24:I28 I31:I35 I38:I42 I52:I56 I59:I63 I73:I77 I80:I84 I87:I91 I94:I129">
      <formula1>Teams</formula1>
    </dataValidation>
    <dataValidation type="list" allowBlank="1" showInputMessage="1" showErrorMessage="1" sqref="F66:F70 F45:F49 F18:F21 F24:F28 F31:F35 F38:F42 F52:F56 F59:F63 F73:F77 F80:F84 F87:F91 F94:F129">
      <formula1>Gender</formula1>
    </dataValidation>
    <dataValidation type="list" allowBlank="1" showInputMessage="1" showErrorMessage="1" errorTitle="Invalid Grade" error="Please enter a grade in the range 3 to 6" sqref="G33">
      <formula1>Grade</formula1>
    </dataValidation>
    <dataValidation type="date" allowBlank="1" showInputMessage="1" showErrorMessage="1" errorTitle="Invalid Date" error="Please enter a valid date" sqref="E66:E70 E45:E49 E18:E21 E24:E28 E31:E35 E38:E42 E52:E56 E59:E63 E73:E77 E80:E84 E87:E91 E94:E129">
      <formula1>14611</formula1>
      <formula2>40544</formula2>
    </dataValidation>
    <dataValidation type="list" allowBlank="1" showInputMessage="1" showErrorMessage="1" sqref="H71:I71 H64 H57:I57 H50 H36 H29:I29 H22 H16:I16 H43:I43 H78 H85:I85 H92">
      <formula1>When</formula1>
    </dataValidation>
    <dataValidation type="list" allowBlank="1" showInputMessage="1" showErrorMessage="1" sqref="F71:G72 F57:G58 F29:G30 F43:G44 F85:G86">
      <formula1>Judges</formula1>
    </dataValidation>
    <dataValidation type="list" allowBlank="1" showInputMessage="1" showErrorMessage="1" sqref="F64:G65 F50:G51 F36:G37 F22:G23 F78:G79 F92:G93">
      <formula1>Jobs</formula1>
    </dataValidation>
    <dataValidation type="list" allowBlank="1" showInputMessage="1" showErrorMessage="1" sqref="C5:D5">
      <formula1>Clubnames</formula1>
    </dataValidation>
    <dataValidation type="list" allowBlank="1" showInputMessage="1" showErrorMessage="1" errorTitle="Invalid Grade" error="Please enter a grade in the range G to D" sqref="G31:G32 G45:G49 G66:G70 G18:G21 G24:G28 G34:G35 G38:G42 G52:G56 G59:G63 G73:G77 G80:G84 G87:G91 G94:G129">
      <formula1>Grade</formula1>
    </dataValidation>
    <dataValidation type="whole" operator="greaterThan" showInputMessage="1" showErrorMessage="1" error="Please enter a valid BG number" sqref="B45:B49 B66:B70 B18:B21 B24:B28 B31:B35 B38:B42 B52:B56 B59:B63 B73:B77 B80:B84 B87:B91 B94:B114">
      <formula1>1</formula1>
    </dataValidation>
    <dataValidation type="list" allowBlank="1" showInputMessage="1" showErrorMessage="1" errorTitle="Invalid Official Type" error="Please Select from List" sqref="F16:G17">
      <formula1>Judges</formula1>
    </dataValidation>
  </dataValidations>
  <pageMargins left="0.75" right="0.75" top="0.65" bottom="0.61" header="0.5" footer="0.5"/>
  <pageSetup paperSize="9" scale="70" fitToHeight="2"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129"/>
  <sheetViews>
    <sheetView topLeftCell="C1" workbookViewId="0">
      <selection activeCell="F22" sqref="F22:G22"/>
    </sheetView>
  </sheetViews>
  <sheetFormatPr defaultRowHeight="12.75" x14ac:dyDescent="0.2"/>
  <cols>
    <col min="1" max="1" width="3.85546875" style="10" bestFit="1" customWidth="1"/>
    <col min="2" max="2" width="12.42578125" style="10" customWidth="1"/>
    <col min="3" max="3" width="17.28515625" style="3" customWidth="1"/>
    <col min="4" max="4" width="19.42578125" style="3" customWidth="1"/>
    <col min="5" max="5" width="14.5703125" style="10" customWidth="1"/>
    <col min="6" max="6" width="7.85546875" style="10" customWidth="1"/>
    <col min="7" max="7" width="13.85546875" style="3" customWidth="1"/>
    <col min="8" max="8" width="10.5703125" style="5" customWidth="1"/>
    <col min="9" max="9" width="11.7109375" style="10" customWidth="1"/>
    <col min="10" max="10" width="5.7109375" style="32" customWidth="1"/>
    <col min="11" max="11" width="5" style="34" customWidth="1"/>
    <col min="12" max="12" width="7" style="34" customWidth="1"/>
    <col min="13" max="13" width="5.28515625" style="39" customWidth="1"/>
    <col min="14" max="14" width="11.140625" style="36" customWidth="1"/>
    <col min="15" max="15" width="12.5703125" style="37" customWidth="1"/>
    <col min="16" max="16384" width="9.140625" style="3"/>
  </cols>
  <sheetData>
    <row r="1" spans="1:15" ht="18" x14ac:dyDescent="0.2">
      <c r="A1" s="135">
        <v>60</v>
      </c>
      <c r="B1" s="120" t="s">
        <v>46</v>
      </c>
      <c r="D1" s="132" t="s">
        <v>29</v>
      </c>
      <c r="E1" s="44"/>
      <c r="F1" s="44"/>
      <c r="G1" s="9"/>
      <c r="H1" s="251" t="s">
        <v>210</v>
      </c>
      <c r="I1" s="251"/>
    </row>
    <row r="2" spans="1:15" ht="23.25" x14ac:dyDescent="0.35">
      <c r="A2" s="253" t="s">
        <v>317</v>
      </c>
      <c r="B2" s="253"/>
      <c r="C2" s="253"/>
      <c r="D2" s="253"/>
      <c r="E2" s="253"/>
      <c r="F2" s="253"/>
      <c r="G2" s="253"/>
      <c r="H2" s="253"/>
      <c r="I2" s="253"/>
      <c r="J2" s="23"/>
      <c r="M2" s="35"/>
    </row>
    <row r="3" spans="1:15" ht="23.25" customHeight="1" thickBot="1" x14ac:dyDescent="0.25">
      <c r="A3" s="108">
        <f>IF(C5="",2,1+MATCH(C5,Clubs!A2:A50,0))</f>
        <v>33</v>
      </c>
      <c r="B3" s="108" t="s">
        <v>316</v>
      </c>
      <c r="C3" s="252" t="s">
        <v>0</v>
      </c>
      <c r="D3" s="252"/>
      <c r="E3" s="252"/>
      <c r="F3" s="252"/>
      <c r="G3" s="252"/>
      <c r="H3" s="252"/>
      <c r="I3" s="136">
        <f>Entries!I3</f>
        <v>2017</v>
      </c>
      <c r="J3" s="24"/>
      <c r="M3" s="35"/>
    </row>
    <row r="4" spans="1:15" ht="95.25" customHeight="1" thickBot="1" x14ac:dyDescent="0.25">
      <c r="A4" s="236" t="s">
        <v>41</v>
      </c>
      <c r="B4" s="237"/>
      <c r="C4" s="254" t="str">
        <f>Entries!C4</f>
        <v>2016-17 Eastern Region NDP (inc TPD)</v>
      </c>
      <c r="D4" s="255"/>
      <c r="E4" s="240" t="s">
        <v>1</v>
      </c>
      <c r="F4" s="241"/>
      <c r="G4" s="256" t="str">
        <f>Entries!G4</f>
        <v xml:space="preserve">University of Cambridge Sports Centre
off Charles Babbage Road
Cambridge
CB3 0FS
</v>
      </c>
      <c r="H4" s="257"/>
      <c r="I4" s="258"/>
      <c r="J4" s="25"/>
      <c r="M4" s="35"/>
    </row>
    <row r="5" spans="1:15" ht="16.5" customHeight="1" thickBot="1" x14ac:dyDescent="0.25">
      <c r="A5" s="236" t="s">
        <v>14</v>
      </c>
      <c r="B5" s="237"/>
      <c r="C5" s="265" t="str">
        <f>Entries!C5</f>
        <v>Your club</v>
      </c>
      <c r="D5" s="266"/>
      <c r="E5" s="240" t="s">
        <v>2</v>
      </c>
      <c r="F5" s="241"/>
      <c r="G5" s="244" t="str">
        <f>Entries!G5</f>
        <v>Sunday January 15th 2017</v>
      </c>
      <c r="H5" s="245"/>
      <c r="I5" s="246"/>
      <c r="J5" s="25"/>
      <c r="L5" s="38"/>
      <c r="M5" s="38"/>
    </row>
    <row r="6" spans="1:15" ht="16.5" customHeight="1" thickBot="1" x14ac:dyDescent="0.25">
      <c r="A6" s="236" t="s">
        <v>3</v>
      </c>
      <c r="B6" s="237"/>
      <c r="C6" s="242" t="str">
        <f ca="1">IF(A3="#N/A","",INDIRECT("Clubs!"&amp;"D"&amp;TEXT(A3,"0")))</f>
        <v>Your contact</v>
      </c>
      <c r="D6" s="243"/>
      <c r="E6" s="240" t="s">
        <v>79</v>
      </c>
      <c r="F6" s="241"/>
      <c r="G6" s="227" t="str">
        <f ca="1">IF(A3="","",INDIRECT("Clubs!"&amp;"E"&amp;TEXT(A3,"0")))</f>
        <v>Your BG Number</v>
      </c>
      <c r="H6" s="228"/>
      <c r="I6" s="229"/>
      <c r="J6" s="26"/>
      <c r="M6" s="35"/>
    </row>
    <row r="7" spans="1:15" ht="30" customHeight="1" thickBot="1" x14ac:dyDescent="0.25">
      <c r="A7" s="247" t="s">
        <v>4</v>
      </c>
      <c r="B7" s="248"/>
      <c r="C7" s="261" t="str">
        <f ca="1">IF(A3="","",INDIRECT("Clubs!"&amp;"B"&amp;TEXT(A3,"0")))</f>
        <v>Your address</v>
      </c>
      <c r="D7" s="262"/>
      <c r="E7" s="240" t="s">
        <v>5</v>
      </c>
      <c r="F7" s="241"/>
      <c r="G7" s="227" t="str">
        <f ca="1">IF(A3="","",INDIRECT("Clubs!"&amp;"F"&amp;TEXT(A3,"0")))</f>
        <v>Your phone</v>
      </c>
      <c r="H7" s="228"/>
      <c r="I7" s="229"/>
      <c r="J7" s="26"/>
      <c r="M7" s="35"/>
    </row>
    <row r="8" spans="1:15" ht="18.75" customHeight="1" thickBot="1" x14ac:dyDescent="0.25">
      <c r="A8" s="249"/>
      <c r="B8" s="250"/>
      <c r="C8" s="263"/>
      <c r="D8" s="264"/>
      <c r="E8" s="240" t="s">
        <v>6</v>
      </c>
      <c r="F8" s="241"/>
      <c r="G8" s="227" t="str">
        <f ca="1">IF(A3="","",INDIRECT("Clubs!"&amp;"G"&amp;TEXT(A3,"0")))</f>
        <v>Your emails; separated with semi-colons</v>
      </c>
      <c r="H8" s="228"/>
      <c r="I8" s="229"/>
      <c r="J8" s="26"/>
      <c r="M8" s="35"/>
    </row>
    <row r="9" spans="1:15" ht="16.5" customHeight="1" thickBot="1" x14ac:dyDescent="0.25">
      <c r="A9" s="236" t="s">
        <v>43</v>
      </c>
      <c r="B9" s="237"/>
      <c r="C9" s="259" t="str">
        <f ca="1">IF(A3="","",INDIRECT("Clubs!"&amp;"C"&amp;TEXT(A3,"0")))</f>
        <v>Your postcode</v>
      </c>
      <c r="D9" s="260"/>
      <c r="E9" s="240" t="s">
        <v>8</v>
      </c>
      <c r="F9" s="241"/>
      <c r="G9" s="227" t="str">
        <f ca="1">IF(A3="","",INDIRECT("Clubs!"&amp;"H"&amp;TEXT(A3,"0")))</f>
        <v>Your colours</v>
      </c>
      <c r="H9" s="228"/>
      <c r="I9" s="229"/>
      <c r="J9" s="26"/>
      <c r="M9" s="35"/>
    </row>
    <row r="10" spans="1:15" ht="16.5" thickBot="1" x14ac:dyDescent="0.25">
      <c r="A10" s="41"/>
      <c r="B10" s="41"/>
      <c r="C10" s="6"/>
      <c r="D10" s="4"/>
      <c r="E10" s="40"/>
      <c r="F10" s="33"/>
      <c r="G10" s="8"/>
      <c r="H10" s="77"/>
      <c r="I10" s="33"/>
      <c r="J10" s="27"/>
      <c r="K10" s="109"/>
      <c r="L10" s="109"/>
      <c r="M10" s="109"/>
      <c r="N10" s="109"/>
      <c r="O10" s="109"/>
    </row>
    <row r="11" spans="1:15" customFormat="1" ht="15.75" customHeight="1" thickBot="1" x14ac:dyDescent="0.3">
      <c r="A11" s="232" t="s">
        <v>209</v>
      </c>
      <c r="B11" s="233"/>
      <c r="C11" s="234"/>
      <c r="D11" s="235"/>
      <c r="E11" s="141">
        <v>0</v>
      </c>
      <c r="F11" s="123" t="s">
        <v>73</v>
      </c>
      <c r="G11" s="124">
        <v>10</v>
      </c>
      <c r="H11" s="1" t="s">
        <v>74</v>
      </c>
      <c r="I11" s="21">
        <f xml:space="preserve"> G11*E11</f>
        <v>0</v>
      </c>
      <c r="J11" s="2"/>
      <c r="K11" s="2"/>
    </row>
    <row r="12" spans="1:15" s="19" customFormat="1" ht="9.9499999999999993" customHeight="1" x14ac:dyDescent="0.25">
      <c r="A12" s="66"/>
      <c r="B12" s="66"/>
      <c r="C12" s="67"/>
      <c r="D12" s="67"/>
      <c r="E12" s="67"/>
      <c r="F12" s="68"/>
      <c r="G12" s="69"/>
      <c r="H12" s="70"/>
      <c r="I12" s="70"/>
      <c r="J12" s="70"/>
      <c r="K12" s="70"/>
    </row>
    <row r="13" spans="1:15" s="19" customFormat="1" ht="17.25" customHeight="1" x14ac:dyDescent="0.25">
      <c r="A13" s="230" t="s">
        <v>208</v>
      </c>
      <c r="B13" s="231"/>
      <c r="C13" s="231"/>
      <c r="D13" s="231"/>
      <c r="E13" s="231"/>
      <c r="F13" s="231"/>
      <c r="G13" s="231"/>
      <c r="H13" s="231"/>
      <c r="I13" s="231"/>
      <c r="J13" s="70"/>
      <c r="K13" s="70"/>
    </row>
    <row r="14" spans="1:15" s="19" customFormat="1" ht="9.9499999999999993" customHeight="1" thickBot="1" x14ac:dyDescent="0.3">
      <c r="A14" s="66"/>
      <c r="B14" s="66"/>
      <c r="C14" s="67"/>
      <c r="D14" s="67"/>
      <c r="E14" s="67"/>
      <c r="F14" s="68"/>
      <c r="G14" s="69"/>
      <c r="H14" s="70"/>
      <c r="I14" s="70"/>
      <c r="J14" s="70"/>
      <c r="K14" s="70"/>
    </row>
    <row r="15" spans="1:15" ht="16.5" customHeight="1" thickBot="1" x14ac:dyDescent="0.25">
      <c r="A15" s="125" t="s">
        <v>60</v>
      </c>
      <c r="B15" s="126" t="s">
        <v>61</v>
      </c>
      <c r="C15" s="127" t="s">
        <v>9</v>
      </c>
      <c r="D15" s="128" t="s">
        <v>15</v>
      </c>
      <c r="E15" s="129" t="s">
        <v>10</v>
      </c>
      <c r="F15" s="130" t="s">
        <v>32</v>
      </c>
      <c r="G15" s="130" t="s">
        <v>31</v>
      </c>
      <c r="H15" s="130" t="s">
        <v>33</v>
      </c>
      <c r="I15" s="131" t="s">
        <v>11</v>
      </c>
      <c r="J15" s="28"/>
      <c r="K15" s="95"/>
      <c r="L15" s="95"/>
      <c r="M15" s="95"/>
      <c r="N15" s="96"/>
      <c r="O15" s="97"/>
    </row>
    <row r="16" spans="1:15" ht="24" customHeight="1" thickBot="1" x14ac:dyDescent="0.25">
      <c r="A16" s="218" t="s">
        <v>64</v>
      </c>
      <c r="B16" s="224"/>
      <c r="C16" s="220"/>
      <c r="D16" s="221"/>
      <c r="E16" s="118" t="s">
        <v>40</v>
      </c>
      <c r="F16" s="213"/>
      <c r="G16" s="214"/>
      <c r="H16" s="225" t="s">
        <v>23</v>
      </c>
      <c r="I16" s="226"/>
      <c r="J16" s="30"/>
      <c r="K16" s="98"/>
      <c r="L16" s="101"/>
      <c r="M16" s="101"/>
      <c r="N16" s="102"/>
      <c r="O16" s="103"/>
    </row>
    <row r="17" spans="1:16" ht="24.75" customHeight="1" thickBot="1" x14ac:dyDescent="0.25">
      <c r="A17" s="209" t="str">
        <f>IF(H16="All Day","","2nd Judge:" )</f>
        <v/>
      </c>
      <c r="B17" s="217"/>
      <c r="C17" s="211"/>
      <c r="D17" s="212"/>
      <c r="E17" s="118" t="str">
        <f>IF(H16="All Day","","Level:" )</f>
        <v/>
      </c>
      <c r="F17" s="213"/>
      <c r="G17" s="214"/>
      <c r="H17" s="215" t="str">
        <f>IF(H16="All Day","",IF(H16="Morning","Afternoon","Morning"))</f>
        <v/>
      </c>
      <c r="I17" s="216"/>
      <c r="J17" s="31"/>
      <c r="K17" s="98"/>
      <c r="L17" s="101"/>
      <c r="M17" s="101"/>
      <c r="N17" s="102"/>
      <c r="O17" s="103"/>
      <c r="P17" s="138"/>
    </row>
    <row r="18" spans="1:16" ht="18" customHeight="1" thickBot="1" x14ac:dyDescent="0.25">
      <c r="A18" s="42">
        <v>1</v>
      </c>
      <c r="B18" s="116">
        <v>12345</v>
      </c>
      <c r="C18" s="78" t="s">
        <v>105</v>
      </c>
      <c r="D18" s="79" t="s">
        <v>106</v>
      </c>
      <c r="E18" s="80">
        <v>39448</v>
      </c>
      <c r="F18" s="81" t="s">
        <v>38</v>
      </c>
      <c r="G18" s="82" t="s">
        <v>287</v>
      </c>
      <c r="H18" s="83" t="str">
        <f ca="1">IF(INDIRECT("E"&amp;ROW())="","",IF(INDIRECT("G"&amp;ROW())="",INDIRECT(IF(INDIRECT("F"&amp;ROW())="M","ListsDMTM!L","ListsDMT!L")&amp;($I$3-YEAR(INDIRECT("E"&amp;ROW())))),HLOOKUP(INDIRECT("G"&amp;ROW()),IF(INDIRECT("F"&amp;ROW())="M",DMTAgesM,DMTAgesF),($I$3-YEAR(INDIRECT("E"&amp;ROW()))),FALSE)))</f>
        <v>9-10</v>
      </c>
      <c r="I18" s="84"/>
      <c r="J18" s="29"/>
      <c r="K18" s="98"/>
      <c r="L18" s="98"/>
      <c r="M18" s="98"/>
      <c r="N18" s="99"/>
      <c r="O18" s="100"/>
    </row>
    <row r="19" spans="1:16" ht="18.75" customHeight="1" thickBot="1" x14ac:dyDescent="0.25">
      <c r="A19" s="42">
        <v>2</v>
      </c>
      <c r="B19" s="116"/>
      <c r="C19" s="78"/>
      <c r="D19" s="86"/>
      <c r="E19" s="80"/>
      <c r="F19" s="81"/>
      <c r="G19" s="82"/>
      <c r="H19" s="83" t="str">
        <f ca="1">IF(INDIRECT("E"&amp;ROW())="","",IF(INDIRECT("G"&amp;ROW())="",INDIRECT(IF(INDIRECT("F"&amp;ROW())="M","ListsDMTM!L","ListsDMT!L")&amp;($I$3-YEAR(INDIRECT("E"&amp;ROW())))),HLOOKUP(INDIRECT("G"&amp;ROW()),IF(INDIRECT("F"&amp;ROW())="M",DMTAgesM,DMTAgesF),($I$3-YEAR(INDIRECT("E"&amp;ROW()))),FALSE)))</f>
        <v/>
      </c>
      <c r="I19" s="84"/>
      <c r="J19" s="29"/>
      <c r="K19" s="98"/>
      <c r="L19" s="98"/>
      <c r="M19" s="98"/>
      <c r="N19" s="99"/>
      <c r="O19" s="100"/>
    </row>
    <row r="20" spans="1:16" ht="16.5" thickBot="1" x14ac:dyDescent="0.25">
      <c r="A20" s="43">
        <v>3</v>
      </c>
      <c r="B20" s="116"/>
      <c r="C20" s="78"/>
      <c r="D20" s="86"/>
      <c r="E20" s="80"/>
      <c r="F20" s="81"/>
      <c r="G20" s="82"/>
      <c r="H20" s="83" t="str">
        <f ca="1">IF(INDIRECT("E"&amp;ROW())="","",IF(INDIRECT("G"&amp;ROW())="",INDIRECT(IF(INDIRECT("F"&amp;ROW())="M","ListsDMTM!L","ListsDMT!L")&amp;($I$3-YEAR(INDIRECT("E"&amp;ROW())))),HLOOKUP(INDIRECT("G"&amp;ROW()),IF(INDIRECT("F"&amp;ROW())="M",DMTAgesM,DMTAgesF),($I$3-YEAR(INDIRECT("E"&amp;ROW()))),FALSE)))</f>
        <v/>
      </c>
      <c r="I20" s="87"/>
      <c r="J20" s="29"/>
      <c r="K20" s="98"/>
      <c r="L20" s="98"/>
      <c r="M20" s="98"/>
      <c r="N20" s="99"/>
      <c r="O20" s="100"/>
    </row>
    <row r="21" spans="1:16" ht="16.5" thickBot="1" x14ac:dyDescent="0.25">
      <c r="A21" s="22">
        <v>4</v>
      </c>
      <c r="B21" s="116"/>
      <c r="C21" s="78"/>
      <c r="D21" s="79"/>
      <c r="E21" s="80"/>
      <c r="F21" s="81"/>
      <c r="G21" s="82"/>
      <c r="H21" s="83" t="str">
        <f ca="1">IF(INDIRECT("E"&amp;ROW())="","",IF(INDIRECT("G"&amp;ROW())="",INDIRECT(IF(INDIRECT("F"&amp;ROW())="M","ListsDMTM!L","ListsDMT!L")&amp;($I$3-YEAR(INDIRECT("E"&amp;ROW())))),HLOOKUP(INDIRECT("G"&amp;ROW()),IF(INDIRECT("F"&amp;ROW())="M",DMTAgesM,DMTAgesF),($I$3-YEAR(INDIRECT("E"&amp;ROW()))),FALSE)))</f>
        <v/>
      </c>
      <c r="I21" s="88"/>
      <c r="J21" s="30"/>
      <c r="K21" s="98"/>
      <c r="L21" s="98"/>
      <c r="M21" s="98"/>
      <c r="N21" s="99"/>
      <c r="O21" s="100"/>
    </row>
    <row r="22" spans="1:16" ht="22.5" customHeight="1" thickBot="1" x14ac:dyDescent="0.25">
      <c r="A22" s="218" t="s">
        <v>65</v>
      </c>
      <c r="B22" s="219"/>
      <c r="C22" s="220"/>
      <c r="D22" s="221"/>
      <c r="E22" s="118" t="s">
        <v>39</v>
      </c>
      <c r="F22" s="213"/>
      <c r="G22" s="214"/>
      <c r="H22" s="222" t="s">
        <v>23</v>
      </c>
      <c r="I22" s="223"/>
      <c r="J22" s="30"/>
      <c r="K22" s="98"/>
      <c r="L22" s="98"/>
      <c r="M22" s="104"/>
      <c r="N22" s="99"/>
      <c r="O22" s="100"/>
    </row>
    <row r="23" spans="1:16" ht="21.75" customHeight="1" thickBot="1" x14ac:dyDescent="0.25">
      <c r="A23" s="209" t="str">
        <f>IF(H22="All Day","","2nd Official:" )</f>
        <v/>
      </c>
      <c r="B23" s="210"/>
      <c r="C23" s="211"/>
      <c r="D23" s="212"/>
      <c r="E23" s="118" t="str">
        <f>IF(H22="All Day","","Job:" )</f>
        <v/>
      </c>
      <c r="F23" s="213"/>
      <c r="G23" s="214"/>
      <c r="H23" s="215" t="str">
        <f>IF(H22="All Day","",IF(H22="Morning","Afternoon","Morning"))</f>
        <v/>
      </c>
      <c r="I23" s="216"/>
      <c r="J23" s="31"/>
      <c r="K23" s="98"/>
      <c r="L23" s="98"/>
      <c r="M23" s="104"/>
      <c r="N23" s="99"/>
      <c r="O23" s="100"/>
    </row>
    <row r="24" spans="1:16" ht="16.5" thickBot="1" x14ac:dyDescent="0.25">
      <c r="A24" s="42">
        <v>5</v>
      </c>
      <c r="B24" s="116"/>
      <c r="C24" s="78"/>
      <c r="D24" s="85"/>
      <c r="E24" s="80"/>
      <c r="F24" s="81"/>
      <c r="G24" s="82"/>
      <c r="H24" s="83" t="str">
        <f ca="1">IF(INDIRECT("E"&amp;ROW())="","",IF(INDIRECT("G"&amp;ROW())="",INDIRECT(IF(INDIRECT("F"&amp;ROW())="M","ListsDMTM!L","ListsDMT!L")&amp;($I$3-YEAR(INDIRECT("E"&amp;ROW())))),HLOOKUP(INDIRECT("G"&amp;ROW()),IF(INDIRECT("F"&amp;ROW())="M",DMTAgesM,DMTAgesF),($I$3-YEAR(INDIRECT("E"&amp;ROW()))),FALSE)))</f>
        <v/>
      </c>
      <c r="I24" s="88"/>
      <c r="J24" s="30"/>
      <c r="K24" s="98"/>
      <c r="L24" s="98"/>
      <c r="M24" s="98"/>
      <c r="N24" s="99"/>
      <c r="O24" s="100"/>
    </row>
    <row r="25" spans="1:16" ht="16.5" thickBot="1" x14ac:dyDescent="0.25">
      <c r="A25" s="42">
        <v>6</v>
      </c>
      <c r="B25" s="116"/>
      <c r="C25" s="78"/>
      <c r="D25" s="79"/>
      <c r="E25" s="80"/>
      <c r="F25" s="81"/>
      <c r="G25" s="82"/>
      <c r="H25" s="83" t="str">
        <f ca="1">IF(INDIRECT("E"&amp;ROW())="","",IF(INDIRECT("G"&amp;ROW())="",INDIRECT(IF(INDIRECT("F"&amp;ROW())="M","ListsDMTM!L","ListsDMT!L")&amp;($I$3-YEAR(INDIRECT("E"&amp;ROW())))),HLOOKUP(INDIRECT("G"&amp;ROW()),IF(INDIRECT("F"&amp;ROW())="M",DMTAgesM,DMTAgesF),($I$3-YEAR(INDIRECT("E"&amp;ROW()))),FALSE)))</f>
        <v/>
      </c>
      <c r="I25" s="88"/>
      <c r="J25" s="30"/>
      <c r="K25" s="98"/>
      <c r="L25" s="98"/>
      <c r="M25" s="98"/>
      <c r="N25" s="99"/>
      <c r="O25" s="100"/>
    </row>
    <row r="26" spans="1:16" ht="16.5" thickBot="1" x14ac:dyDescent="0.25">
      <c r="A26" s="42">
        <v>7</v>
      </c>
      <c r="B26" s="116"/>
      <c r="C26" s="78"/>
      <c r="D26" s="85"/>
      <c r="E26" s="80"/>
      <c r="F26" s="81"/>
      <c r="G26" s="82"/>
      <c r="H26" s="83" t="str">
        <f ca="1">IF(INDIRECT("E"&amp;ROW())="","",IF(INDIRECT("G"&amp;ROW())="",INDIRECT(IF(INDIRECT("F"&amp;ROW())="M","ListsDMTM!L","ListsDMT!L")&amp;($I$3-YEAR(INDIRECT("E"&amp;ROW())))),HLOOKUP(INDIRECT("G"&amp;ROW()),IF(INDIRECT("F"&amp;ROW())="M",DMTAgesM,DMTAgesF),($I$3-YEAR(INDIRECT("E"&amp;ROW()))),FALSE)))</f>
        <v/>
      </c>
      <c r="I26" s="88"/>
      <c r="J26" s="30"/>
      <c r="K26" s="98"/>
      <c r="L26" s="98"/>
      <c r="M26" s="98"/>
      <c r="N26" s="99"/>
      <c r="O26" s="100"/>
    </row>
    <row r="27" spans="1:16" ht="16.5" thickBot="1" x14ac:dyDescent="0.25">
      <c r="A27" s="42">
        <v>8</v>
      </c>
      <c r="B27" s="116"/>
      <c r="C27" s="78"/>
      <c r="D27" s="86"/>
      <c r="E27" s="80"/>
      <c r="F27" s="81"/>
      <c r="G27" s="82"/>
      <c r="H27" s="83" t="str">
        <f ca="1">IF(INDIRECT("E"&amp;ROW())="","",IF(INDIRECT("G"&amp;ROW())="",INDIRECT(IF(INDIRECT("F"&amp;ROW())="M","ListsDMTM!L","ListsDMT!L")&amp;($I$3-YEAR(INDIRECT("E"&amp;ROW())))),HLOOKUP(INDIRECT("G"&amp;ROW()),IF(INDIRECT("F"&amp;ROW())="M",DMTAgesM,DMTAgesF),($I$3-YEAR(INDIRECT("E"&amp;ROW()))),FALSE)))</f>
        <v/>
      </c>
      <c r="I27" s="88"/>
      <c r="J27" s="30"/>
      <c r="K27" s="98"/>
      <c r="L27" s="98"/>
      <c r="M27" s="98"/>
      <c r="N27" s="99"/>
      <c r="O27" s="100"/>
    </row>
    <row r="28" spans="1:16" ht="16.5" thickBot="1" x14ac:dyDescent="0.25">
      <c r="A28" s="43">
        <v>9</v>
      </c>
      <c r="B28" s="116"/>
      <c r="C28" s="78"/>
      <c r="D28" s="79"/>
      <c r="E28" s="80"/>
      <c r="F28" s="81"/>
      <c r="G28" s="82"/>
      <c r="H28" s="83" t="str">
        <f ca="1">IF(INDIRECT("E"&amp;ROW())="","",IF(INDIRECT("G"&amp;ROW())="",INDIRECT(IF(INDIRECT("F"&amp;ROW())="M","ListsDMTM!L","ListsDMT!L")&amp;($I$3-YEAR(INDIRECT("E"&amp;ROW())))),HLOOKUP(INDIRECT("G"&amp;ROW()),IF(INDIRECT("F"&amp;ROW())="M",DMTAgesM,DMTAgesF),($I$3-YEAR(INDIRECT("E"&amp;ROW()))),FALSE)))</f>
        <v/>
      </c>
      <c r="I28" s="88"/>
      <c r="J28" s="30"/>
      <c r="K28" s="98"/>
      <c r="L28" s="98"/>
      <c r="M28" s="98"/>
      <c r="N28" s="99"/>
      <c r="O28" s="100"/>
    </row>
    <row r="29" spans="1:16" ht="21" customHeight="1" thickBot="1" x14ac:dyDescent="0.25">
      <c r="A29" s="218" t="s">
        <v>64</v>
      </c>
      <c r="B29" s="224"/>
      <c r="C29" s="220"/>
      <c r="D29" s="221"/>
      <c r="E29" s="118" t="s">
        <v>40</v>
      </c>
      <c r="F29" s="213"/>
      <c r="G29" s="214"/>
      <c r="H29" s="225" t="s">
        <v>23</v>
      </c>
      <c r="I29" s="226"/>
      <c r="J29" s="30"/>
      <c r="K29" s="98"/>
      <c r="L29" s="101"/>
      <c r="M29" s="101"/>
      <c r="N29" s="102"/>
      <c r="O29" s="103"/>
    </row>
    <row r="30" spans="1:16" ht="21" customHeight="1" thickBot="1" x14ac:dyDescent="0.25">
      <c r="A30" s="209" t="str">
        <f>IF(H29="All Day","","2nd Judge:" )</f>
        <v/>
      </c>
      <c r="B30" s="217"/>
      <c r="C30" s="211"/>
      <c r="D30" s="212"/>
      <c r="E30" s="118" t="str">
        <f>IF(H29="All Day","","Level:" )</f>
        <v/>
      </c>
      <c r="F30" s="213"/>
      <c r="G30" s="214"/>
      <c r="H30" s="215" t="str">
        <f>IF(H29="All Day","",IF(H29="Morning","Afternoon","Morning"))</f>
        <v/>
      </c>
      <c r="I30" s="216"/>
      <c r="J30" s="31"/>
      <c r="K30" s="98"/>
      <c r="L30" s="101"/>
      <c r="M30" s="101"/>
      <c r="N30" s="102"/>
      <c r="O30" s="103"/>
    </row>
    <row r="31" spans="1:16" ht="16.5" thickBot="1" x14ac:dyDescent="0.25">
      <c r="A31" s="22">
        <v>10</v>
      </c>
      <c r="B31" s="116"/>
      <c r="C31" s="78"/>
      <c r="D31" s="85"/>
      <c r="E31" s="80"/>
      <c r="F31" s="81"/>
      <c r="G31" s="82"/>
      <c r="H31" s="83" t="str">
        <f ca="1">IF(INDIRECT("E"&amp;ROW())="","",IF(INDIRECT("G"&amp;ROW())="",INDIRECT(IF(INDIRECT("F"&amp;ROW())="M","ListsDMTM!L","ListsDMT!L")&amp;($I$3-YEAR(INDIRECT("E"&amp;ROW())))),HLOOKUP(INDIRECT("G"&amp;ROW()),IF(INDIRECT("F"&amp;ROW())="M",DMTAgesM,DMTAgesF),($I$3-YEAR(INDIRECT("E"&amp;ROW()))),FALSE)))</f>
        <v/>
      </c>
      <c r="I31" s="88"/>
      <c r="J31" s="30"/>
      <c r="K31" s="98"/>
      <c r="L31" s="98"/>
      <c r="M31" s="98"/>
      <c r="N31" s="99"/>
      <c r="O31" s="100"/>
    </row>
    <row r="32" spans="1:16" ht="16.5" thickBot="1" x14ac:dyDescent="0.25">
      <c r="A32" s="42">
        <v>11</v>
      </c>
      <c r="B32" s="116"/>
      <c r="C32" s="78"/>
      <c r="D32" s="79"/>
      <c r="E32" s="80"/>
      <c r="F32" s="81"/>
      <c r="G32" s="82"/>
      <c r="H32" s="83" t="str">
        <f ca="1">IF(INDIRECT("E"&amp;ROW())="","",IF(INDIRECT("G"&amp;ROW())="",INDIRECT(IF(INDIRECT("F"&amp;ROW())="M","ListsDMTM!L","ListsDMT!L")&amp;($I$3-YEAR(INDIRECT("E"&amp;ROW())))),HLOOKUP(INDIRECT("G"&amp;ROW()),IF(INDIRECT("F"&amp;ROW())="M",DMTAgesM,DMTAgesF),($I$3-YEAR(INDIRECT("E"&amp;ROW()))),FALSE)))</f>
        <v/>
      </c>
      <c r="I32" s="88"/>
      <c r="J32" s="30"/>
      <c r="K32" s="98"/>
      <c r="L32" s="98"/>
      <c r="M32" s="98"/>
      <c r="N32" s="99"/>
      <c r="O32" s="100"/>
    </row>
    <row r="33" spans="1:15" ht="16.5" thickBot="1" x14ac:dyDescent="0.25">
      <c r="A33" s="42">
        <v>12</v>
      </c>
      <c r="B33" s="116"/>
      <c r="C33" s="78"/>
      <c r="D33" s="85"/>
      <c r="E33" s="80"/>
      <c r="F33" s="81"/>
      <c r="G33" s="82"/>
      <c r="H33" s="83" t="str">
        <f ca="1">IF(INDIRECT("E"&amp;ROW())="","",IF(INDIRECT("G"&amp;ROW())="",INDIRECT(IF(INDIRECT("F"&amp;ROW())="M","ListsDMTM!L","ListsDMT!L")&amp;($I$3-YEAR(INDIRECT("E"&amp;ROW())))),HLOOKUP(INDIRECT("G"&amp;ROW()),IF(INDIRECT("F"&amp;ROW())="M",DMTAgesM,DMTAgesF),($I$3-YEAR(INDIRECT("E"&amp;ROW()))),FALSE)))</f>
        <v/>
      </c>
      <c r="I33" s="88"/>
      <c r="J33" s="30"/>
      <c r="K33" s="98"/>
      <c r="L33" s="98"/>
      <c r="M33" s="98"/>
      <c r="N33" s="99"/>
      <c r="O33" s="100"/>
    </row>
    <row r="34" spans="1:15" ht="16.5" thickBot="1" x14ac:dyDescent="0.25">
      <c r="A34" s="42">
        <v>13</v>
      </c>
      <c r="B34" s="116"/>
      <c r="C34" s="78"/>
      <c r="D34" s="86"/>
      <c r="E34" s="80"/>
      <c r="F34" s="81"/>
      <c r="G34" s="82"/>
      <c r="H34" s="83" t="str">
        <f ca="1">IF(INDIRECT("E"&amp;ROW())="","",IF(INDIRECT("G"&amp;ROW())="",INDIRECT(IF(INDIRECT("F"&amp;ROW())="M","ListsDMTM!L","ListsDMT!L")&amp;($I$3-YEAR(INDIRECT("E"&amp;ROW())))),HLOOKUP(INDIRECT("G"&amp;ROW()),IF(INDIRECT("F"&amp;ROW())="M",DMTAgesM,DMTAgesF),($I$3-YEAR(INDIRECT("E"&amp;ROW()))),FALSE)))</f>
        <v/>
      </c>
      <c r="I34" s="88"/>
      <c r="J34" s="30"/>
      <c r="K34" s="98"/>
      <c r="L34" s="98"/>
      <c r="M34" s="98"/>
      <c r="N34" s="99"/>
      <c r="O34" s="100"/>
    </row>
    <row r="35" spans="1:15" ht="16.5" thickBot="1" x14ac:dyDescent="0.25">
      <c r="A35" s="42">
        <v>14</v>
      </c>
      <c r="B35" s="116"/>
      <c r="C35" s="78"/>
      <c r="D35" s="79"/>
      <c r="E35" s="80"/>
      <c r="F35" s="81"/>
      <c r="G35" s="82"/>
      <c r="H35" s="83" t="str">
        <f ca="1">IF(INDIRECT("E"&amp;ROW())="","",IF(INDIRECT("G"&amp;ROW())="",INDIRECT(IF(INDIRECT("F"&amp;ROW())="M","ListsDMTM!L","ListsDMT!L")&amp;($I$3-YEAR(INDIRECT("E"&amp;ROW())))),HLOOKUP(INDIRECT("G"&amp;ROW()),IF(INDIRECT("F"&amp;ROW())="M",DMTAgesM,DMTAgesF),($I$3-YEAR(INDIRECT("E"&amp;ROW()))),FALSE)))</f>
        <v/>
      </c>
      <c r="I35" s="88"/>
      <c r="J35" s="30"/>
      <c r="K35" s="98"/>
      <c r="L35" s="98"/>
      <c r="M35" s="98"/>
      <c r="N35" s="99"/>
      <c r="O35" s="100"/>
    </row>
    <row r="36" spans="1:15" ht="22.5" customHeight="1" thickBot="1" x14ac:dyDescent="0.25">
      <c r="A36" s="218" t="s">
        <v>65</v>
      </c>
      <c r="B36" s="219"/>
      <c r="C36" s="220"/>
      <c r="D36" s="221"/>
      <c r="E36" s="118" t="s">
        <v>39</v>
      </c>
      <c r="F36" s="213"/>
      <c r="G36" s="214"/>
      <c r="H36" s="222" t="s">
        <v>23</v>
      </c>
      <c r="I36" s="223"/>
      <c r="J36" s="30"/>
      <c r="K36" s="98"/>
      <c r="L36" s="98"/>
      <c r="M36" s="104"/>
      <c r="N36" s="99"/>
      <c r="O36" s="100"/>
    </row>
    <row r="37" spans="1:15" ht="23.25" customHeight="1" thickBot="1" x14ac:dyDescent="0.25">
      <c r="A37" s="209" t="str">
        <f>IF(H36="All Day","","2nd Official:" )</f>
        <v/>
      </c>
      <c r="B37" s="210"/>
      <c r="C37" s="211"/>
      <c r="D37" s="212"/>
      <c r="E37" s="118" t="str">
        <f>IF(H36="All Day","","Job:" )</f>
        <v/>
      </c>
      <c r="F37" s="213"/>
      <c r="G37" s="214"/>
      <c r="H37" s="215" t="str">
        <f>IF(H36="All Day","",IF(H36="Morning","Afternoon","Morning"))</f>
        <v/>
      </c>
      <c r="I37" s="216"/>
      <c r="J37" s="31"/>
      <c r="K37" s="98"/>
      <c r="L37" s="98"/>
      <c r="M37" s="104"/>
      <c r="N37" s="99"/>
      <c r="O37" s="100"/>
    </row>
    <row r="38" spans="1:15" ht="16.5" thickBot="1" x14ac:dyDescent="0.25">
      <c r="A38" s="42">
        <v>15</v>
      </c>
      <c r="B38" s="116"/>
      <c r="C38" s="78"/>
      <c r="D38" s="85"/>
      <c r="E38" s="80"/>
      <c r="F38" s="81"/>
      <c r="G38" s="82"/>
      <c r="H38" s="83" t="str">
        <f ca="1">IF(INDIRECT("E"&amp;ROW())="","",IF(INDIRECT("G"&amp;ROW())="",INDIRECT(IF(INDIRECT("F"&amp;ROW())="M","ListsDMTM!L","ListsDMT!L")&amp;($I$3-YEAR(INDIRECT("E"&amp;ROW())))),HLOOKUP(INDIRECT("G"&amp;ROW()),IF(INDIRECT("F"&amp;ROW())="M",DMTAgesM,DMTAgesF),($I$3-YEAR(INDIRECT("E"&amp;ROW()))),FALSE)))</f>
        <v/>
      </c>
      <c r="I38" s="88"/>
      <c r="J38" s="30"/>
      <c r="K38" s="98"/>
      <c r="L38" s="98"/>
      <c r="M38" s="98"/>
      <c r="N38" s="99"/>
      <c r="O38" s="100"/>
    </row>
    <row r="39" spans="1:15" ht="16.5" thickBot="1" x14ac:dyDescent="0.25">
      <c r="A39" s="42">
        <v>16</v>
      </c>
      <c r="B39" s="116"/>
      <c r="C39" s="78"/>
      <c r="D39" s="79"/>
      <c r="E39" s="80"/>
      <c r="F39" s="81"/>
      <c r="G39" s="82"/>
      <c r="H39" s="83" t="str">
        <f ca="1">IF(INDIRECT("E"&amp;ROW())="","",IF(INDIRECT("G"&amp;ROW())="",INDIRECT(IF(INDIRECT("F"&amp;ROW())="M","ListsDMTM!L","ListsDMT!L")&amp;($I$3-YEAR(INDIRECT("E"&amp;ROW())))),HLOOKUP(INDIRECT("G"&amp;ROW()),IF(INDIRECT("F"&amp;ROW())="M",DMTAgesM,DMTAgesF),($I$3-YEAR(INDIRECT("E"&amp;ROW()))),FALSE)))</f>
        <v/>
      </c>
      <c r="I39" s="88"/>
      <c r="J39" s="30"/>
      <c r="K39" s="98"/>
      <c r="L39" s="98"/>
      <c r="M39" s="98"/>
      <c r="N39" s="99"/>
      <c r="O39" s="100"/>
    </row>
    <row r="40" spans="1:15" ht="16.5" thickBot="1" x14ac:dyDescent="0.25">
      <c r="A40" s="42">
        <v>17</v>
      </c>
      <c r="B40" s="116"/>
      <c r="C40" s="78"/>
      <c r="D40" s="85"/>
      <c r="E40" s="80"/>
      <c r="F40" s="81"/>
      <c r="G40" s="82"/>
      <c r="H40" s="83" t="str">
        <f ca="1">IF(INDIRECT("E"&amp;ROW())="","",IF(INDIRECT("G"&amp;ROW())="",INDIRECT(IF(INDIRECT("F"&amp;ROW())="M","ListsDMTM!L","ListsDMT!L")&amp;($I$3-YEAR(INDIRECT("E"&amp;ROW())))),HLOOKUP(INDIRECT("G"&amp;ROW()),IF(INDIRECT("F"&amp;ROW())="M",DMTAgesM,DMTAgesF),($I$3-YEAR(INDIRECT("E"&amp;ROW()))),FALSE)))</f>
        <v/>
      </c>
      <c r="I40" s="88"/>
      <c r="J40" s="30"/>
      <c r="K40" s="98"/>
      <c r="L40" s="98"/>
      <c r="M40" s="98"/>
      <c r="N40" s="99"/>
      <c r="O40" s="100"/>
    </row>
    <row r="41" spans="1:15" ht="16.5" thickBot="1" x14ac:dyDescent="0.25">
      <c r="A41" s="43">
        <v>18</v>
      </c>
      <c r="B41" s="116"/>
      <c r="C41" s="78"/>
      <c r="D41" s="86"/>
      <c r="E41" s="80"/>
      <c r="F41" s="81"/>
      <c r="G41" s="82"/>
      <c r="H41" s="83" t="str">
        <f ca="1">IF(INDIRECT("E"&amp;ROW())="","",IF(INDIRECT("G"&amp;ROW())="",INDIRECT(IF(INDIRECT("F"&amp;ROW())="M","ListsDMTM!L","ListsDMT!L")&amp;($I$3-YEAR(INDIRECT("E"&amp;ROW())))),HLOOKUP(INDIRECT("G"&amp;ROW()),IF(INDIRECT("F"&amp;ROW())="M",DMTAgesM,DMTAgesF),($I$3-YEAR(INDIRECT("E"&amp;ROW()))),FALSE)))</f>
        <v/>
      </c>
      <c r="I41" s="88"/>
      <c r="J41" s="30"/>
      <c r="K41" s="98"/>
      <c r="L41" s="98"/>
      <c r="M41" s="98"/>
      <c r="N41" s="99"/>
      <c r="O41" s="100"/>
    </row>
    <row r="42" spans="1:15" ht="16.5" thickBot="1" x14ac:dyDescent="0.25">
      <c r="A42" s="22">
        <v>19</v>
      </c>
      <c r="B42" s="116"/>
      <c r="C42" s="78"/>
      <c r="D42" s="79"/>
      <c r="E42" s="80"/>
      <c r="F42" s="81"/>
      <c r="G42" s="82"/>
      <c r="H42" s="83" t="str">
        <f ca="1">IF(INDIRECT("E"&amp;ROW())="","",IF(INDIRECT("G"&amp;ROW())="",INDIRECT(IF(INDIRECT("F"&amp;ROW())="M","ListsDMTM!L","ListsDMT!L")&amp;($I$3-YEAR(INDIRECT("E"&amp;ROW())))),HLOOKUP(INDIRECT("G"&amp;ROW()),IF(INDIRECT("F"&amp;ROW())="M",DMTAgesM,DMTAgesF),($I$3-YEAR(INDIRECT("E"&amp;ROW()))),FALSE)))</f>
        <v/>
      </c>
      <c r="I42" s="88"/>
      <c r="J42" s="30"/>
      <c r="K42" s="98"/>
      <c r="L42" s="98"/>
      <c r="M42" s="98"/>
      <c r="N42" s="99"/>
      <c r="O42" s="100"/>
    </row>
    <row r="43" spans="1:15" ht="21" customHeight="1" thickBot="1" x14ac:dyDescent="0.25">
      <c r="A43" s="218" t="s">
        <v>64</v>
      </c>
      <c r="B43" s="224"/>
      <c r="C43" s="220"/>
      <c r="D43" s="221"/>
      <c r="E43" s="118" t="s">
        <v>40</v>
      </c>
      <c r="F43" s="213"/>
      <c r="G43" s="214"/>
      <c r="H43" s="225" t="s">
        <v>23</v>
      </c>
      <c r="I43" s="226"/>
      <c r="J43" s="30"/>
      <c r="K43" s="98"/>
      <c r="L43" s="101"/>
      <c r="M43" s="101"/>
      <c r="N43" s="102"/>
      <c r="O43" s="103"/>
    </row>
    <row r="44" spans="1:15" ht="21" customHeight="1" thickBot="1" x14ac:dyDescent="0.25">
      <c r="A44" s="209" t="str">
        <f>IF(H43="All Day","","2nd Judge:" )</f>
        <v/>
      </c>
      <c r="B44" s="217"/>
      <c r="C44" s="211"/>
      <c r="D44" s="212"/>
      <c r="E44" s="118" t="str">
        <f>IF(H43="All Day","","Level:" )</f>
        <v/>
      </c>
      <c r="F44" s="213"/>
      <c r="G44" s="214"/>
      <c r="H44" s="215" t="str">
        <f>IF(H43="All Day","",IF(H43="Morning","Afternoon","Morning"))</f>
        <v/>
      </c>
      <c r="I44" s="216"/>
      <c r="J44" s="31"/>
      <c r="K44" s="98"/>
      <c r="L44" s="101"/>
      <c r="M44" s="101"/>
      <c r="N44" s="102"/>
      <c r="O44" s="103"/>
    </row>
    <row r="45" spans="1:15" ht="16.5" thickBot="1" x14ac:dyDescent="0.25">
      <c r="A45" s="42">
        <v>20</v>
      </c>
      <c r="B45" s="116"/>
      <c r="C45" s="78"/>
      <c r="D45" s="85"/>
      <c r="E45" s="80"/>
      <c r="F45" s="81"/>
      <c r="G45" s="82"/>
      <c r="H45" s="83" t="str">
        <f ca="1">IF(INDIRECT("E"&amp;ROW())="","",IF(INDIRECT("G"&amp;ROW())="",INDIRECT(IF(INDIRECT("F"&amp;ROW())="M","ListsDMTM!L","ListsDMT!L")&amp;($I$3-YEAR(INDIRECT("E"&amp;ROW())))),HLOOKUP(INDIRECT("G"&amp;ROW()),IF(INDIRECT("F"&amp;ROW())="M",DMTAgesM,DMTAgesF),($I$3-YEAR(INDIRECT("E"&amp;ROW()))),FALSE)))</f>
        <v/>
      </c>
      <c r="I45" s="88"/>
      <c r="J45" s="30"/>
      <c r="K45" s="98"/>
      <c r="L45" s="98"/>
      <c r="M45" s="98"/>
      <c r="N45" s="99"/>
      <c r="O45" s="100"/>
    </row>
    <row r="46" spans="1:15" ht="16.5" thickBot="1" x14ac:dyDescent="0.25">
      <c r="A46" s="42">
        <v>21</v>
      </c>
      <c r="B46" s="116"/>
      <c r="C46" s="78"/>
      <c r="D46" s="79"/>
      <c r="E46" s="80"/>
      <c r="F46" s="81"/>
      <c r="G46" s="82"/>
      <c r="H46" s="83" t="str">
        <f ca="1">IF(INDIRECT("E"&amp;ROW())="","",IF(INDIRECT("G"&amp;ROW())="",INDIRECT(IF(INDIRECT("F"&amp;ROW())="M","ListsDMTM!L","ListsDMT!L")&amp;($I$3-YEAR(INDIRECT("E"&amp;ROW())))),HLOOKUP(INDIRECT("G"&amp;ROW()),IF(INDIRECT("F"&amp;ROW())="M",DMTAgesM,DMTAgesF),($I$3-YEAR(INDIRECT("E"&amp;ROW()))),FALSE)))</f>
        <v/>
      </c>
      <c r="I46" s="88"/>
      <c r="J46" s="30"/>
      <c r="K46" s="98"/>
      <c r="L46" s="98"/>
      <c r="M46" s="98"/>
      <c r="N46" s="99"/>
      <c r="O46" s="100"/>
    </row>
    <row r="47" spans="1:15" ht="16.5" thickBot="1" x14ac:dyDescent="0.25">
      <c r="A47" s="42">
        <v>22</v>
      </c>
      <c r="B47" s="116"/>
      <c r="C47" s="78"/>
      <c r="D47" s="85"/>
      <c r="E47" s="80"/>
      <c r="F47" s="81"/>
      <c r="G47" s="82"/>
      <c r="H47" s="83" t="str">
        <f ca="1">IF(INDIRECT("E"&amp;ROW())="","",IF(INDIRECT("G"&amp;ROW())="",INDIRECT(IF(INDIRECT("F"&amp;ROW())="M","ListsDMTM!L","ListsDMT!L")&amp;($I$3-YEAR(INDIRECT("E"&amp;ROW())))),HLOOKUP(INDIRECT("G"&amp;ROW()),IF(INDIRECT("F"&amp;ROW())="M",DMTAgesM,DMTAgesF),($I$3-YEAR(INDIRECT("E"&amp;ROW()))),FALSE)))</f>
        <v/>
      </c>
      <c r="I47" s="88"/>
      <c r="J47" s="30"/>
      <c r="K47" s="98"/>
      <c r="L47" s="98"/>
      <c r="M47" s="98"/>
      <c r="N47" s="99"/>
      <c r="O47" s="100"/>
    </row>
    <row r="48" spans="1:15" ht="16.5" thickBot="1" x14ac:dyDescent="0.25">
      <c r="A48" s="42">
        <v>23</v>
      </c>
      <c r="B48" s="116"/>
      <c r="C48" s="78"/>
      <c r="D48" s="86"/>
      <c r="E48" s="80"/>
      <c r="F48" s="81"/>
      <c r="G48" s="82"/>
      <c r="H48" s="83" t="str">
        <f ca="1">IF(INDIRECT("E"&amp;ROW())="","",IF(INDIRECT("G"&amp;ROW())="",INDIRECT(IF(INDIRECT("F"&amp;ROW())="M","ListsDMTM!L","ListsDMT!L")&amp;($I$3-YEAR(INDIRECT("E"&amp;ROW())))),HLOOKUP(INDIRECT("G"&amp;ROW()),IF(INDIRECT("F"&amp;ROW())="M",DMTAgesM,DMTAgesF),($I$3-YEAR(INDIRECT("E"&amp;ROW()))),FALSE)))</f>
        <v/>
      </c>
      <c r="I48" s="88"/>
      <c r="J48" s="30"/>
      <c r="K48" s="98"/>
      <c r="L48" s="98"/>
      <c r="M48" s="98"/>
      <c r="N48" s="99"/>
      <c r="O48" s="100"/>
    </row>
    <row r="49" spans="1:15" ht="16.5" thickBot="1" x14ac:dyDescent="0.25">
      <c r="A49" s="42">
        <v>24</v>
      </c>
      <c r="B49" s="116"/>
      <c r="C49" s="78"/>
      <c r="D49" s="79"/>
      <c r="E49" s="80"/>
      <c r="F49" s="81"/>
      <c r="G49" s="82"/>
      <c r="H49" s="83" t="str">
        <f ca="1">IF(INDIRECT("E"&amp;ROW())="","",IF(INDIRECT("G"&amp;ROW())="",INDIRECT(IF(INDIRECT("F"&amp;ROW())="M","ListsDMTM!L","ListsDMT!L")&amp;($I$3-YEAR(INDIRECT("E"&amp;ROW())))),HLOOKUP(INDIRECT("G"&amp;ROW()),IF(INDIRECT("F"&amp;ROW())="M",DMTAgesM,DMTAgesF),($I$3-YEAR(INDIRECT("E"&amp;ROW()))),FALSE)))</f>
        <v/>
      </c>
      <c r="I49" s="88"/>
      <c r="J49" s="30"/>
      <c r="K49" s="98"/>
      <c r="L49" s="98"/>
      <c r="M49" s="98"/>
      <c r="N49" s="99"/>
      <c r="O49" s="100"/>
    </row>
    <row r="50" spans="1:15" ht="21.75" customHeight="1" thickBot="1" x14ac:dyDescent="0.25">
      <c r="A50" s="218" t="s">
        <v>65</v>
      </c>
      <c r="B50" s="219"/>
      <c r="C50" s="220"/>
      <c r="D50" s="221"/>
      <c r="E50" s="118" t="s">
        <v>39</v>
      </c>
      <c r="F50" s="213"/>
      <c r="G50" s="214"/>
      <c r="H50" s="222" t="s">
        <v>23</v>
      </c>
      <c r="I50" s="223"/>
      <c r="J50" s="30"/>
      <c r="K50" s="98"/>
      <c r="L50" s="98"/>
      <c r="M50" s="104"/>
      <c r="N50" s="99"/>
      <c r="O50" s="100"/>
    </row>
    <row r="51" spans="1:15" ht="21" customHeight="1" thickBot="1" x14ac:dyDescent="0.25">
      <c r="A51" s="209" t="str">
        <f>IF(H50="All Day","","2nd Official:" )</f>
        <v/>
      </c>
      <c r="B51" s="210"/>
      <c r="C51" s="211"/>
      <c r="D51" s="212"/>
      <c r="E51" s="118" t="str">
        <f>IF(H50="All Day","","Job:" )</f>
        <v/>
      </c>
      <c r="F51" s="213"/>
      <c r="G51" s="214"/>
      <c r="H51" s="215" t="str">
        <f>IF(H50="All Day","",IF(H50="Morning","Afternoon","Morning"))</f>
        <v/>
      </c>
      <c r="I51" s="216"/>
      <c r="J51" s="31"/>
      <c r="K51" s="98"/>
      <c r="L51" s="98"/>
      <c r="M51" s="104"/>
      <c r="N51" s="99"/>
      <c r="O51" s="100"/>
    </row>
    <row r="52" spans="1:15" ht="16.5" thickBot="1" x14ac:dyDescent="0.25">
      <c r="A52" s="42">
        <v>25</v>
      </c>
      <c r="B52" s="137"/>
      <c r="C52" s="90"/>
      <c r="D52" s="85"/>
      <c r="E52" s="80"/>
      <c r="F52" s="81"/>
      <c r="G52" s="82"/>
      <c r="H52" s="83" t="str">
        <f ca="1">IF(INDIRECT("E"&amp;ROW())="","",IF(INDIRECT("G"&amp;ROW())="",INDIRECT(IF(INDIRECT("F"&amp;ROW())="M","ListsDMTM!L","ListsDMT!L")&amp;($I$3-YEAR(INDIRECT("E"&amp;ROW())))),HLOOKUP(INDIRECT("G"&amp;ROW()),IF(INDIRECT("F"&amp;ROW())="M",DMTAgesM,DMTAgesF),($I$3-YEAR(INDIRECT("E"&amp;ROW()))),FALSE)))</f>
        <v/>
      </c>
      <c r="I52" s="88"/>
      <c r="J52" s="30"/>
      <c r="K52" s="98"/>
      <c r="L52" s="98"/>
      <c r="M52" s="98"/>
      <c r="N52" s="99"/>
      <c r="O52" s="100"/>
    </row>
    <row r="53" spans="1:15" ht="16.5" thickBot="1" x14ac:dyDescent="0.25">
      <c r="A53" s="42">
        <v>26</v>
      </c>
      <c r="B53" s="117"/>
      <c r="C53" s="90"/>
      <c r="D53" s="85"/>
      <c r="E53" s="80"/>
      <c r="F53" s="81"/>
      <c r="G53" s="82"/>
      <c r="H53" s="83" t="str">
        <f ca="1">IF(INDIRECT("E"&amp;ROW())="","",IF(INDIRECT("G"&amp;ROW())="",INDIRECT(IF(INDIRECT("F"&amp;ROW())="M","ListsDMTM!L","ListsDMT!L")&amp;($I$3-YEAR(INDIRECT("E"&amp;ROW())))),HLOOKUP(INDIRECT("G"&amp;ROW()),IF(INDIRECT("F"&amp;ROW())="M",DMTAgesM,DMTAgesF),($I$3-YEAR(INDIRECT("E"&amp;ROW()))),FALSE)))</f>
        <v/>
      </c>
      <c r="I53" s="88"/>
      <c r="J53" s="30"/>
      <c r="K53" s="98"/>
      <c r="L53" s="98"/>
      <c r="M53" s="98"/>
      <c r="N53" s="99"/>
      <c r="O53" s="100"/>
    </row>
    <row r="54" spans="1:15" ht="16.5" thickBot="1" x14ac:dyDescent="0.25">
      <c r="A54" s="43">
        <v>27</v>
      </c>
      <c r="B54" s="117"/>
      <c r="C54" s="90"/>
      <c r="D54" s="89"/>
      <c r="E54" s="80"/>
      <c r="F54" s="81"/>
      <c r="G54" s="82"/>
      <c r="H54" s="83" t="str">
        <f ca="1">IF(INDIRECT("E"&amp;ROW())="","",IF(INDIRECT("G"&amp;ROW())="",INDIRECT(IF(INDIRECT("F"&amp;ROW())="M","ListsDMTM!L","ListsDMT!L")&amp;($I$3-YEAR(INDIRECT("E"&amp;ROW())))),HLOOKUP(INDIRECT("G"&amp;ROW()),IF(INDIRECT("F"&amp;ROW())="M",DMTAgesM,DMTAgesF),($I$3-YEAR(INDIRECT("E"&amp;ROW()))),FALSE)))</f>
        <v/>
      </c>
      <c r="I54" s="88"/>
      <c r="J54" s="30"/>
      <c r="K54" s="98"/>
      <c r="L54" s="98"/>
      <c r="M54" s="98"/>
      <c r="N54" s="99"/>
      <c r="O54" s="100"/>
    </row>
    <row r="55" spans="1:15" ht="16.5" thickBot="1" x14ac:dyDescent="0.25">
      <c r="A55" s="22">
        <v>28</v>
      </c>
      <c r="B55" s="117"/>
      <c r="C55" s="90"/>
      <c r="D55" s="79"/>
      <c r="E55" s="80"/>
      <c r="F55" s="81"/>
      <c r="G55" s="82"/>
      <c r="H55" s="83" t="str">
        <f ca="1">IF(INDIRECT("E"&amp;ROW())="","",IF(INDIRECT("G"&amp;ROW())="",INDIRECT(IF(INDIRECT("F"&amp;ROW())="M","ListsDMTM!L","ListsDMT!L")&amp;($I$3-YEAR(INDIRECT("E"&amp;ROW())))),HLOOKUP(INDIRECT("G"&amp;ROW()),IF(INDIRECT("F"&amp;ROW())="M",DMTAgesM,DMTAgesF),($I$3-YEAR(INDIRECT("E"&amp;ROW()))),FALSE)))</f>
        <v/>
      </c>
      <c r="I55" s="88"/>
      <c r="J55" s="30"/>
      <c r="K55" s="98"/>
      <c r="L55" s="98"/>
      <c r="M55" s="98"/>
      <c r="N55" s="99"/>
      <c r="O55" s="100"/>
    </row>
    <row r="56" spans="1:15" ht="16.5" thickBot="1" x14ac:dyDescent="0.25">
      <c r="A56" s="42">
        <v>29</v>
      </c>
      <c r="B56" s="117"/>
      <c r="C56" s="90"/>
      <c r="D56" s="85"/>
      <c r="E56" s="80"/>
      <c r="F56" s="81"/>
      <c r="G56" s="82"/>
      <c r="H56" s="83" t="str">
        <f ca="1">IF(INDIRECT("E"&amp;ROW())="","",IF(INDIRECT("G"&amp;ROW())="",INDIRECT(IF(INDIRECT("F"&amp;ROW())="M","ListsDMTM!L","ListsDMT!L")&amp;($I$3-YEAR(INDIRECT("E"&amp;ROW())))),HLOOKUP(INDIRECT("G"&amp;ROW()),IF(INDIRECT("F"&amp;ROW())="M",DMTAgesM,DMTAgesF),($I$3-YEAR(INDIRECT("E"&amp;ROW()))),FALSE)))</f>
        <v/>
      </c>
      <c r="I56" s="88"/>
      <c r="J56" s="30"/>
      <c r="K56" s="98"/>
      <c r="L56" s="98"/>
      <c r="M56" s="98"/>
      <c r="N56" s="99"/>
      <c r="O56" s="100"/>
    </row>
    <row r="57" spans="1:15" ht="21.75" customHeight="1" thickBot="1" x14ac:dyDescent="0.25">
      <c r="A57" s="218" t="s">
        <v>64</v>
      </c>
      <c r="B57" s="224"/>
      <c r="C57" s="220"/>
      <c r="D57" s="221"/>
      <c r="E57" s="118" t="s">
        <v>40</v>
      </c>
      <c r="F57" s="213"/>
      <c r="G57" s="214"/>
      <c r="H57" s="225" t="s">
        <v>23</v>
      </c>
      <c r="I57" s="226"/>
      <c r="J57" s="30"/>
      <c r="K57" s="98"/>
      <c r="L57" s="101"/>
      <c r="M57" s="101"/>
      <c r="N57" s="102"/>
      <c r="O57" s="103"/>
    </row>
    <row r="58" spans="1:15" ht="21.75" customHeight="1" thickBot="1" x14ac:dyDescent="0.25">
      <c r="A58" s="209" t="str">
        <f>IF(H57="All Day","","2nd Judge:" )</f>
        <v/>
      </c>
      <c r="B58" s="217"/>
      <c r="C58" s="211"/>
      <c r="D58" s="212"/>
      <c r="E58" s="118" t="str">
        <f>IF(H57="All Day","","Level:" )</f>
        <v/>
      </c>
      <c r="F58" s="213"/>
      <c r="G58" s="214"/>
      <c r="H58" s="215" t="str">
        <f>IF(H57="All Day","",IF(H57="Morning","Afternoon","Morning"))</f>
        <v/>
      </c>
      <c r="I58" s="216"/>
      <c r="J58" s="31"/>
      <c r="K58" s="98"/>
      <c r="L58" s="101"/>
      <c r="M58" s="101"/>
      <c r="N58" s="102"/>
      <c r="O58" s="103"/>
    </row>
    <row r="59" spans="1:15" ht="16.5" thickBot="1" x14ac:dyDescent="0.25">
      <c r="A59" s="42">
        <f>A56+1</f>
        <v>30</v>
      </c>
      <c r="B59" s="117"/>
      <c r="C59" s="90"/>
      <c r="D59" s="85"/>
      <c r="E59" s="80"/>
      <c r="F59" s="81"/>
      <c r="G59" s="82"/>
      <c r="H59" s="83" t="str">
        <f ca="1">IF(INDIRECT("E"&amp;ROW())="","",IF(INDIRECT("G"&amp;ROW())="",INDIRECT(IF(INDIRECT("F"&amp;ROW())="M","ListsDMTM!L","ListsDMT!L")&amp;($I$3-YEAR(INDIRECT("E"&amp;ROW())))),HLOOKUP(INDIRECT("G"&amp;ROW()),IF(INDIRECT("F"&amp;ROW())="M",DMTAgesM,DMTAgesF),($I$3-YEAR(INDIRECT("E"&amp;ROW()))),FALSE)))</f>
        <v/>
      </c>
      <c r="I59" s="88"/>
      <c r="J59" s="30"/>
      <c r="K59" s="98"/>
      <c r="L59" s="98"/>
      <c r="M59" s="98"/>
      <c r="N59" s="99"/>
      <c r="O59" s="100"/>
    </row>
    <row r="60" spans="1:15" ht="16.5" thickBot="1" x14ac:dyDescent="0.25">
      <c r="A60" s="42">
        <f>A59+1</f>
        <v>31</v>
      </c>
      <c r="B60" s="117"/>
      <c r="C60" s="90"/>
      <c r="D60" s="85"/>
      <c r="E60" s="80"/>
      <c r="F60" s="81"/>
      <c r="G60" s="82"/>
      <c r="H60" s="83" t="str">
        <f ca="1">IF(INDIRECT("E"&amp;ROW())="","",IF(INDIRECT("G"&amp;ROW())="",INDIRECT(IF(INDIRECT("F"&amp;ROW())="M","ListsDMTM!L","ListsDMT!L")&amp;($I$3-YEAR(INDIRECT("E"&amp;ROW())))),HLOOKUP(INDIRECT("G"&amp;ROW()),IF(INDIRECT("F"&amp;ROW())="M",DMTAgesM,DMTAgesF),($I$3-YEAR(INDIRECT("E"&amp;ROW()))),FALSE)))</f>
        <v/>
      </c>
      <c r="I60" s="88"/>
      <c r="J60" s="30"/>
      <c r="K60" s="98"/>
      <c r="L60" s="98"/>
      <c r="M60" s="98"/>
      <c r="N60" s="99"/>
      <c r="O60" s="100"/>
    </row>
    <row r="61" spans="1:15" ht="16.5" thickBot="1" x14ac:dyDescent="0.25">
      <c r="A61" s="42">
        <f>A60+1</f>
        <v>32</v>
      </c>
      <c r="B61" s="137"/>
      <c r="C61" s="90"/>
      <c r="D61" s="85"/>
      <c r="E61" s="80"/>
      <c r="F61" s="81"/>
      <c r="G61" s="82"/>
      <c r="H61" s="83" t="str">
        <f ca="1">IF(INDIRECT("E"&amp;ROW())="","",IF(INDIRECT("G"&amp;ROW())="",INDIRECT(IF(INDIRECT("F"&amp;ROW())="M","ListsDMTM!L","ListsDMT!L")&amp;($I$3-YEAR(INDIRECT("E"&amp;ROW())))),HLOOKUP(INDIRECT("G"&amp;ROW()),IF(INDIRECT("F"&amp;ROW())="M",DMTAgesM,DMTAgesF),($I$3-YEAR(INDIRECT("E"&amp;ROW()))),FALSE)))</f>
        <v/>
      </c>
      <c r="I61" s="88"/>
      <c r="J61" s="30"/>
      <c r="K61" s="98"/>
      <c r="L61" s="98"/>
      <c r="M61" s="98"/>
      <c r="N61" s="99"/>
      <c r="O61" s="100"/>
    </row>
    <row r="62" spans="1:15" ht="16.5" thickBot="1" x14ac:dyDescent="0.25">
      <c r="A62" s="42">
        <f>A61+1</f>
        <v>33</v>
      </c>
      <c r="B62" s="117"/>
      <c r="C62" s="90"/>
      <c r="D62" s="85"/>
      <c r="E62" s="80"/>
      <c r="F62" s="81"/>
      <c r="G62" s="82"/>
      <c r="H62" s="83" t="str">
        <f ca="1">IF(INDIRECT("E"&amp;ROW())="","",IF(INDIRECT("G"&amp;ROW())="",INDIRECT(IF(INDIRECT("F"&amp;ROW())="M","ListsDMTM!L","ListsDMT!L")&amp;($I$3-YEAR(INDIRECT("E"&amp;ROW())))),HLOOKUP(INDIRECT("G"&amp;ROW()),IF(INDIRECT("F"&amp;ROW())="M",DMTAgesM,DMTAgesF),($I$3-YEAR(INDIRECT("E"&amp;ROW()))),FALSE)))</f>
        <v/>
      </c>
      <c r="I62" s="88"/>
      <c r="J62" s="30"/>
      <c r="K62" s="98"/>
      <c r="L62" s="98"/>
      <c r="M62" s="98"/>
      <c r="N62" s="99"/>
      <c r="O62" s="100"/>
    </row>
    <row r="63" spans="1:15" ht="16.5" thickBot="1" x14ac:dyDescent="0.25">
      <c r="A63" s="42">
        <f>A62+1</f>
        <v>34</v>
      </c>
      <c r="B63" s="117"/>
      <c r="C63" s="90"/>
      <c r="D63" s="85"/>
      <c r="E63" s="80"/>
      <c r="F63" s="81"/>
      <c r="G63" s="82"/>
      <c r="H63" s="83" t="str">
        <f ca="1">IF(INDIRECT("E"&amp;ROW())="","",IF(INDIRECT("G"&amp;ROW())="",INDIRECT(IF(INDIRECT("F"&amp;ROW())="M","ListsDMTM!L","ListsDMT!L")&amp;($I$3-YEAR(INDIRECT("E"&amp;ROW())))),HLOOKUP(INDIRECT("G"&amp;ROW()),IF(INDIRECT("F"&amp;ROW())="M",DMTAgesM,DMTAgesF),($I$3-YEAR(INDIRECT("E"&amp;ROW()))),FALSE)))</f>
        <v/>
      </c>
      <c r="I63" s="88"/>
      <c r="J63" s="30"/>
      <c r="K63" s="98"/>
      <c r="L63" s="98"/>
      <c r="M63" s="98"/>
      <c r="N63" s="99"/>
      <c r="O63" s="100"/>
    </row>
    <row r="64" spans="1:15" ht="21" customHeight="1" thickBot="1" x14ac:dyDescent="0.25">
      <c r="A64" s="218" t="s">
        <v>65</v>
      </c>
      <c r="B64" s="219"/>
      <c r="C64" s="220"/>
      <c r="D64" s="221"/>
      <c r="E64" s="118" t="s">
        <v>39</v>
      </c>
      <c r="F64" s="213"/>
      <c r="G64" s="214"/>
      <c r="H64" s="222" t="s">
        <v>23</v>
      </c>
      <c r="I64" s="223"/>
      <c r="J64" s="30"/>
      <c r="K64" s="98"/>
      <c r="L64" s="98"/>
      <c r="M64" s="104"/>
      <c r="N64" s="99"/>
      <c r="O64" s="100"/>
    </row>
    <row r="65" spans="1:15" ht="20.25" customHeight="1" thickBot="1" x14ac:dyDescent="0.25">
      <c r="A65" s="209" t="str">
        <f>IF(H64="All Day","","2nd Official:" )</f>
        <v/>
      </c>
      <c r="B65" s="210"/>
      <c r="C65" s="211"/>
      <c r="D65" s="212"/>
      <c r="E65" s="118" t="str">
        <f>IF(H64="All Day","","Job:" )</f>
        <v/>
      </c>
      <c r="F65" s="213"/>
      <c r="G65" s="214"/>
      <c r="H65" s="215" t="str">
        <f>IF(H64="All Day","",IF(H64="Morning","Afternoon","Morning"))</f>
        <v/>
      </c>
      <c r="I65" s="216"/>
      <c r="J65" s="31"/>
      <c r="K65" s="98"/>
      <c r="L65" s="98"/>
      <c r="M65" s="104"/>
      <c r="N65" s="99"/>
      <c r="O65" s="100"/>
    </row>
    <row r="66" spans="1:15" ht="16.5" thickBot="1" x14ac:dyDescent="0.25">
      <c r="A66" s="42">
        <f>A63+1</f>
        <v>35</v>
      </c>
      <c r="B66" s="117"/>
      <c r="C66" s="90"/>
      <c r="D66" s="85"/>
      <c r="E66" s="80"/>
      <c r="F66" s="81"/>
      <c r="G66" s="82"/>
      <c r="H66" s="83" t="str">
        <f ca="1">IF(INDIRECT("E"&amp;ROW())="","",IF(INDIRECT("G"&amp;ROW())="",INDIRECT(IF(INDIRECT("F"&amp;ROW())="M","ListsDMTM!L","ListsDMT!L")&amp;($I$3-YEAR(INDIRECT("E"&amp;ROW())))),HLOOKUP(INDIRECT("G"&amp;ROW()),IF(INDIRECT("F"&amp;ROW())="M",DMTAgesM,DMTAgesF),($I$3-YEAR(INDIRECT("E"&amp;ROW()))),FALSE)))</f>
        <v/>
      </c>
      <c r="I66" s="88"/>
      <c r="J66" s="30"/>
      <c r="K66" s="98"/>
      <c r="L66" s="98"/>
      <c r="M66" s="98"/>
      <c r="N66" s="99"/>
      <c r="O66" s="100"/>
    </row>
    <row r="67" spans="1:15" ht="16.5" thickBot="1" x14ac:dyDescent="0.25">
      <c r="A67" s="42">
        <f>A66+1</f>
        <v>36</v>
      </c>
      <c r="B67" s="117"/>
      <c r="C67" s="90"/>
      <c r="D67" s="85"/>
      <c r="E67" s="80"/>
      <c r="F67" s="81"/>
      <c r="G67" s="82"/>
      <c r="H67" s="83" t="str">
        <f ca="1">IF(INDIRECT("E"&amp;ROW())="","",IF(INDIRECT("G"&amp;ROW())="",INDIRECT(IF(INDIRECT("F"&amp;ROW())="M","ListsDMTM!L","ListsDMT!L")&amp;($I$3-YEAR(INDIRECT("E"&amp;ROW())))),HLOOKUP(INDIRECT("G"&amp;ROW()),IF(INDIRECT("F"&amp;ROW())="M",DMTAgesM,DMTAgesF),($I$3-YEAR(INDIRECT("E"&amp;ROW()))),FALSE)))</f>
        <v/>
      </c>
      <c r="I67" s="88"/>
      <c r="J67" s="30"/>
      <c r="K67" s="98"/>
      <c r="L67" s="98"/>
      <c r="M67" s="98"/>
      <c r="N67" s="99"/>
      <c r="O67" s="100"/>
    </row>
    <row r="68" spans="1:15" ht="16.5" thickBot="1" x14ac:dyDescent="0.25">
      <c r="A68" s="42">
        <f>A67+1</f>
        <v>37</v>
      </c>
      <c r="B68" s="117"/>
      <c r="C68" s="90"/>
      <c r="D68" s="85"/>
      <c r="E68" s="80"/>
      <c r="F68" s="81"/>
      <c r="G68" s="82"/>
      <c r="H68" s="83" t="str">
        <f ca="1">IF(INDIRECT("E"&amp;ROW())="","",IF(INDIRECT("G"&amp;ROW())="",INDIRECT(IF(INDIRECT("F"&amp;ROW())="M","ListsDMTM!L","ListsDMT!L")&amp;($I$3-YEAR(INDIRECT("E"&amp;ROW())))),HLOOKUP(INDIRECT("G"&amp;ROW()),IF(INDIRECT("F"&amp;ROW())="M",DMTAgesM,DMTAgesF),($I$3-YEAR(INDIRECT("E"&amp;ROW()))),FALSE)))</f>
        <v/>
      </c>
      <c r="I68" s="88"/>
      <c r="J68" s="30"/>
      <c r="K68" s="98"/>
      <c r="L68" s="98"/>
      <c r="M68" s="98"/>
      <c r="N68" s="99"/>
      <c r="O68" s="100"/>
    </row>
    <row r="69" spans="1:15" ht="16.5" thickBot="1" x14ac:dyDescent="0.25">
      <c r="A69" s="42">
        <f>A68+1</f>
        <v>38</v>
      </c>
      <c r="B69" s="117"/>
      <c r="C69" s="90"/>
      <c r="D69" s="85"/>
      <c r="E69" s="80"/>
      <c r="F69" s="81"/>
      <c r="G69" s="82"/>
      <c r="H69" s="83" t="str">
        <f ca="1">IF(INDIRECT("E"&amp;ROW())="","",IF(INDIRECT("G"&amp;ROW())="",INDIRECT(IF(INDIRECT("F"&amp;ROW())="M","ListsDMTM!L","ListsDMT!L")&amp;($I$3-YEAR(INDIRECT("E"&amp;ROW())))),HLOOKUP(INDIRECT("G"&amp;ROW()),IF(INDIRECT("F"&amp;ROW())="M",DMTAgesM,DMTAgesF),($I$3-YEAR(INDIRECT("E"&amp;ROW()))),FALSE)))</f>
        <v/>
      </c>
      <c r="I69" s="88"/>
      <c r="J69" s="30"/>
      <c r="K69" s="98"/>
      <c r="L69" s="98"/>
      <c r="M69" s="98"/>
      <c r="N69" s="99"/>
      <c r="O69" s="100"/>
    </row>
    <row r="70" spans="1:15" ht="16.5" thickBot="1" x14ac:dyDescent="0.25">
      <c r="A70" s="42">
        <f>A69+1</f>
        <v>39</v>
      </c>
      <c r="B70" s="117"/>
      <c r="C70" s="90"/>
      <c r="D70" s="85"/>
      <c r="E70" s="80"/>
      <c r="F70" s="81"/>
      <c r="G70" s="82"/>
      <c r="H70" s="83" t="str">
        <f ca="1">IF(INDIRECT("E"&amp;ROW())="","",IF(INDIRECT("G"&amp;ROW())="",INDIRECT(IF(INDIRECT("F"&amp;ROW())="M","ListsDMTM!L","ListsDMT!L")&amp;($I$3-YEAR(INDIRECT("E"&amp;ROW())))),HLOOKUP(INDIRECT("G"&amp;ROW()),IF(INDIRECT("F"&amp;ROW())="M",DMTAgesM,DMTAgesF),($I$3-YEAR(INDIRECT("E"&amp;ROW()))),FALSE)))</f>
        <v/>
      </c>
      <c r="I70" s="88"/>
      <c r="J70" s="30"/>
      <c r="K70" s="98"/>
      <c r="L70" s="98"/>
      <c r="M70" s="98"/>
      <c r="N70" s="99"/>
      <c r="O70" s="100"/>
    </row>
    <row r="71" spans="1:15" ht="21.75" customHeight="1" thickBot="1" x14ac:dyDescent="0.25">
      <c r="A71" s="218" t="s">
        <v>64</v>
      </c>
      <c r="B71" s="224"/>
      <c r="C71" s="220"/>
      <c r="D71" s="221"/>
      <c r="E71" s="118" t="s">
        <v>40</v>
      </c>
      <c r="F71" s="213"/>
      <c r="G71" s="214"/>
      <c r="H71" s="225" t="s">
        <v>23</v>
      </c>
      <c r="I71" s="226"/>
      <c r="J71" s="30"/>
      <c r="K71" s="98"/>
      <c r="L71" s="101"/>
      <c r="M71" s="101"/>
      <c r="N71" s="102"/>
      <c r="O71" s="103"/>
    </row>
    <row r="72" spans="1:15" ht="23.25" customHeight="1" thickBot="1" x14ac:dyDescent="0.25">
      <c r="A72" s="209" t="str">
        <f>IF(H71="All Day","","2nd Judge:" )</f>
        <v/>
      </c>
      <c r="B72" s="217"/>
      <c r="C72" s="211"/>
      <c r="D72" s="212"/>
      <c r="E72" s="118" t="str">
        <f>IF(H71="All Day","","Level:" )</f>
        <v/>
      </c>
      <c r="F72" s="213"/>
      <c r="G72" s="214"/>
      <c r="H72" s="215" t="str">
        <f>IF(H71="All Day","",IF(H71="Morning","Afternoon","Morning"))</f>
        <v/>
      </c>
      <c r="I72" s="216"/>
      <c r="J72" s="31"/>
      <c r="K72" s="98"/>
      <c r="L72" s="101"/>
      <c r="M72" s="101"/>
      <c r="N72" s="102"/>
      <c r="O72" s="103"/>
    </row>
    <row r="73" spans="1:15" ht="16.5" thickBot="1" x14ac:dyDescent="0.25">
      <c r="A73" s="42">
        <f>A70+1</f>
        <v>40</v>
      </c>
      <c r="B73" s="137"/>
      <c r="C73" s="90"/>
      <c r="D73" s="85"/>
      <c r="E73" s="80"/>
      <c r="F73" s="81"/>
      <c r="G73" s="82"/>
      <c r="H73" s="83" t="str">
        <f ca="1">IF(INDIRECT("E"&amp;ROW())="","",IF(INDIRECT("G"&amp;ROW())="",INDIRECT(IF(INDIRECT("F"&amp;ROW())="M","ListsDMTM!L","ListsDMT!L")&amp;($I$3-YEAR(INDIRECT("E"&amp;ROW())))),HLOOKUP(INDIRECT("G"&amp;ROW()),IF(INDIRECT("F"&amp;ROW())="M",DMTAgesM,DMTAgesF),($I$3-YEAR(INDIRECT("E"&amp;ROW()))),FALSE)))</f>
        <v/>
      </c>
      <c r="I73" s="88"/>
      <c r="J73" s="30"/>
      <c r="K73" s="98"/>
      <c r="L73" s="98"/>
      <c r="M73" s="98"/>
      <c r="N73" s="99"/>
      <c r="O73" s="100"/>
    </row>
    <row r="74" spans="1:15" ht="16.5" thickBot="1" x14ac:dyDescent="0.25">
      <c r="A74" s="42">
        <f>A73+1</f>
        <v>41</v>
      </c>
      <c r="B74" s="117"/>
      <c r="C74" s="90"/>
      <c r="D74" s="85"/>
      <c r="E74" s="80"/>
      <c r="F74" s="81"/>
      <c r="G74" s="82"/>
      <c r="H74" s="83" t="str">
        <f ca="1">IF(INDIRECT("E"&amp;ROW())="","",IF(INDIRECT("G"&amp;ROW())="",INDIRECT(IF(INDIRECT("F"&amp;ROW())="M","ListsDMTM!L","ListsDMT!L")&amp;($I$3-YEAR(INDIRECT("E"&amp;ROW())))),HLOOKUP(INDIRECT("G"&amp;ROW()),IF(INDIRECT("F"&amp;ROW())="M",DMTAgesM,DMTAgesF),($I$3-YEAR(INDIRECT("E"&amp;ROW()))),FALSE)))</f>
        <v/>
      </c>
      <c r="I74" s="88"/>
      <c r="J74" s="30"/>
      <c r="K74" s="98"/>
      <c r="L74" s="98"/>
      <c r="M74" s="98"/>
      <c r="N74" s="99"/>
      <c r="O74" s="100"/>
    </row>
    <row r="75" spans="1:15" ht="16.5" thickBot="1" x14ac:dyDescent="0.25">
      <c r="A75" s="42">
        <f t="shared" ref="A75:A82" si="0">A74+1</f>
        <v>42</v>
      </c>
      <c r="B75" s="117"/>
      <c r="C75" s="90"/>
      <c r="D75" s="85"/>
      <c r="E75" s="80"/>
      <c r="F75" s="81"/>
      <c r="G75" s="82"/>
      <c r="H75" s="83" t="str">
        <f ca="1">IF(INDIRECT("E"&amp;ROW())="","",IF(INDIRECT("G"&amp;ROW())="",INDIRECT(IF(INDIRECT("F"&amp;ROW())="M","ListsDMTM!L","ListsDMT!L")&amp;($I$3-YEAR(INDIRECT("E"&amp;ROW())))),HLOOKUP(INDIRECT("G"&amp;ROW()),IF(INDIRECT("F"&amp;ROW())="M",DMTAgesM,DMTAgesF),($I$3-YEAR(INDIRECT("E"&amp;ROW()))),FALSE)))</f>
        <v/>
      </c>
      <c r="I75" s="88"/>
      <c r="J75" s="30"/>
      <c r="K75" s="98"/>
      <c r="L75" s="98"/>
      <c r="M75" s="98"/>
      <c r="N75" s="99"/>
      <c r="O75" s="100"/>
    </row>
    <row r="76" spans="1:15" ht="16.5" thickBot="1" x14ac:dyDescent="0.25">
      <c r="A76" s="42">
        <f t="shared" si="0"/>
        <v>43</v>
      </c>
      <c r="B76" s="117"/>
      <c r="C76" s="90"/>
      <c r="D76" s="85"/>
      <c r="E76" s="80"/>
      <c r="F76" s="81"/>
      <c r="G76" s="82"/>
      <c r="H76" s="83" t="str">
        <f ca="1">IF(INDIRECT("E"&amp;ROW())="","",IF(INDIRECT("G"&amp;ROW())="",INDIRECT(IF(INDIRECT("F"&amp;ROW())="M","ListsDMTM!L","ListsDMT!L")&amp;($I$3-YEAR(INDIRECT("E"&amp;ROW())))),HLOOKUP(INDIRECT("G"&amp;ROW()),IF(INDIRECT("F"&amp;ROW())="M",DMTAgesM,DMTAgesF),($I$3-YEAR(INDIRECT("E"&amp;ROW()))),FALSE)))</f>
        <v/>
      </c>
      <c r="I76" s="88"/>
      <c r="J76" s="30"/>
      <c r="K76" s="98"/>
      <c r="L76" s="98"/>
      <c r="M76" s="98"/>
      <c r="N76" s="99"/>
      <c r="O76" s="100"/>
    </row>
    <row r="77" spans="1:15" ht="16.5" thickBot="1" x14ac:dyDescent="0.25">
      <c r="A77" s="42">
        <f t="shared" si="0"/>
        <v>44</v>
      </c>
      <c r="B77" s="117"/>
      <c r="C77" s="90"/>
      <c r="D77" s="85"/>
      <c r="E77" s="80"/>
      <c r="F77" s="81"/>
      <c r="G77" s="82"/>
      <c r="H77" s="83" t="str">
        <f ca="1">IF(INDIRECT("E"&amp;ROW())="","",IF(INDIRECT("G"&amp;ROW())="",INDIRECT(IF(INDIRECT("F"&amp;ROW())="M","ListsDMTM!L","ListsDMT!L")&amp;($I$3-YEAR(INDIRECT("E"&amp;ROW())))),HLOOKUP(INDIRECT("G"&amp;ROW()),IF(INDIRECT("F"&amp;ROW())="M",DMTAgesM,DMTAgesF),($I$3-YEAR(INDIRECT("E"&amp;ROW()))),FALSE)))</f>
        <v/>
      </c>
      <c r="I77" s="88"/>
      <c r="J77" s="30"/>
      <c r="K77" s="98"/>
      <c r="L77" s="98"/>
      <c r="M77" s="98"/>
      <c r="N77" s="99"/>
      <c r="O77" s="100"/>
    </row>
    <row r="78" spans="1:15" ht="21" customHeight="1" thickBot="1" x14ac:dyDescent="0.25">
      <c r="A78" s="218" t="s">
        <v>65</v>
      </c>
      <c r="B78" s="219"/>
      <c r="C78" s="220"/>
      <c r="D78" s="221"/>
      <c r="E78" s="118" t="s">
        <v>39</v>
      </c>
      <c r="F78" s="213"/>
      <c r="G78" s="214"/>
      <c r="H78" s="222" t="s">
        <v>23</v>
      </c>
      <c r="I78" s="223"/>
      <c r="J78" s="30"/>
      <c r="K78" s="98"/>
      <c r="L78" s="98"/>
      <c r="M78" s="104"/>
      <c r="N78" s="99"/>
      <c r="O78" s="100"/>
    </row>
    <row r="79" spans="1:15" ht="20.25" customHeight="1" thickBot="1" x14ac:dyDescent="0.25">
      <c r="A79" s="209" t="str">
        <f>IF(H78="All Day","","2nd Official:" )</f>
        <v/>
      </c>
      <c r="B79" s="210"/>
      <c r="C79" s="211"/>
      <c r="D79" s="212"/>
      <c r="E79" s="118" t="str">
        <f>IF(H78="All Day","","Job:" )</f>
        <v/>
      </c>
      <c r="F79" s="213"/>
      <c r="G79" s="214"/>
      <c r="H79" s="215" t="str">
        <f>IF(H78="All Day","",IF(H78="Morning","Afternoon","Morning"))</f>
        <v/>
      </c>
      <c r="I79" s="216"/>
      <c r="J79" s="31"/>
      <c r="K79" s="98"/>
      <c r="L79" s="98"/>
      <c r="M79" s="104"/>
      <c r="N79" s="99"/>
      <c r="O79" s="100"/>
    </row>
    <row r="80" spans="1:15" ht="16.5" thickBot="1" x14ac:dyDescent="0.25">
      <c r="A80" s="42">
        <f>A77+1</f>
        <v>45</v>
      </c>
      <c r="B80" s="117"/>
      <c r="C80" s="90"/>
      <c r="D80" s="85"/>
      <c r="E80" s="80"/>
      <c r="F80" s="81"/>
      <c r="G80" s="82"/>
      <c r="H80" s="83" t="str">
        <f ca="1">IF(INDIRECT("E"&amp;ROW())="","",IF(INDIRECT("G"&amp;ROW())="",INDIRECT(IF(INDIRECT("F"&amp;ROW())="M","ListsDMTM!L","ListsDMT!L")&amp;($I$3-YEAR(INDIRECT("E"&amp;ROW())))),HLOOKUP(INDIRECT("G"&amp;ROW()),IF(INDIRECT("F"&amp;ROW())="M",DMTAgesM,DMTAgesF),($I$3-YEAR(INDIRECT("E"&amp;ROW()))),FALSE)))</f>
        <v/>
      </c>
      <c r="I80" s="88"/>
      <c r="J80" s="30"/>
      <c r="K80" s="98"/>
      <c r="L80" s="98"/>
      <c r="M80" s="98"/>
      <c r="N80" s="99"/>
      <c r="O80" s="100"/>
    </row>
    <row r="81" spans="1:15" ht="16.5" thickBot="1" x14ac:dyDescent="0.25">
      <c r="A81" s="42">
        <f t="shared" si="0"/>
        <v>46</v>
      </c>
      <c r="B81" s="117"/>
      <c r="C81" s="90"/>
      <c r="D81" s="85"/>
      <c r="E81" s="80"/>
      <c r="F81" s="81"/>
      <c r="G81" s="82"/>
      <c r="H81" s="83" t="str">
        <f ca="1">IF(INDIRECT("E"&amp;ROW())="","",IF(INDIRECT("G"&amp;ROW())="",INDIRECT(IF(INDIRECT("F"&amp;ROW())="M","ListsDMTM!L","ListsDMT!L")&amp;($I$3-YEAR(INDIRECT("E"&amp;ROW())))),HLOOKUP(INDIRECT("G"&amp;ROW()),IF(INDIRECT("F"&amp;ROW())="M",DMTAgesM,DMTAgesF),($I$3-YEAR(INDIRECT("E"&amp;ROW()))),FALSE)))</f>
        <v/>
      </c>
      <c r="I81" s="88"/>
      <c r="J81" s="30"/>
      <c r="K81" s="98"/>
      <c r="L81" s="98"/>
      <c r="M81" s="98"/>
      <c r="N81" s="99"/>
      <c r="O81" s="100"/>
    </row>
    <row r="82" spans="1:15" ht="16.5" thickBot="1" x14ac:dyDescent="0.25">
      <c r="A82" s="42">
        <f t="shared" si="0"/>
        <v>47</v>
      </c>
      <c r="B82" s="117"/>
      <c r="C82" s="90"/>
      <c r="D82" s="85"/>
      <c r="E82" s="80"/>
      <c r="F82" s="81"/>
      <c r="G82" s="82"/>
      <c r="H82" s="83" t="str">
        <f ca="1">IF(INDIRECT("E"&amp;ROW())="","",IF(INDIRECT("G"&amp;ROW())="",INDIRECT(IF(INDIRECT("F"&amp;ROW())="M","ListsDMTM!L","ListsDMT!L")&amp;($I$3-YEAR(INDIRECT("E"&amp;ROW())))),HLOOKUP(INDIRECT("G"&amp;ROW()),IF(INDIRECT("F"&amp;ROW())="M",DMTAgesM,DMTAgesF),($I$3-YEAR(INDIRECT("E"&amp;ROW()))),FALSE)))</f>
        <v/>
      </c>
      <c r="I82" s="88"/>
      <c r="J82" s="30"/>
      <c r="K82" s="98"/>
      <c r="L82" s="98"/>
      <c r="M82" s="98"/>
      <c r="N82" s="99"/>
      <c r="O82" s="100"/>
    </row>
    <row r="83" spans="1:15" ht="16.5" thickBot="1" x14ac:dyDescent="0.25">
      <c r="A83" s="42">
        <f>A82+1</f>
        <v>48</v>
      </c>
      <c r="B83" s="117"/>
      <c r="C83" s="90"/>
      <c r="D83" s="85"/>
      <c r="E83" s="80"/>
      <c r="F83" s="81"/>
      <c r="G83" s="82"/>
      <c r="H83" s="83" t="str">
        <f ca="1">IF(INDIRECT("E"&amp;ROW())="","",IF(INDIRECT("G"&amp;ROW())="",INDIRECT(IF(INDIRECT("F"&amp;ROW())="M","ListsDMTM!L","ListsDMT!L")&amp;($I$3-YEAR(INDIRECT("E"&amp;ROW())))),HLOOKUP(INDIRECT("G"&amp;ROW()),IF(INDIRECT("F"&amp;ROW())="M",DMTAgesM,DMTAgesF),($I$3-YEAR(INDIRECT("E"&amp;ROW()))),FALSE)))</f>
        <v/>
      </c>
      <c r="I83" s="88"/>
      <c r="J83" s="30"/>
      <c r="K83" s="98"/>
      <c r="L83" s="98"/>
      <c r="M83" s="98"/>
      <c r="N83" s="99"/>
      <c r="O83" s="100"/>
    </row>
    <row r="84" spans="1:15" ht="16.5" thickBot="1" x14ac:dyDescent="0.25">
      <c r="A84" s="42">
        <f>A83+1</f>
        <v>49</v>
      </c>
      <c r="B84" s="117"/>
      <c r="C84" s="90"/>
      <c r="D84" s="85"/>
      <c r="E84" s="80"/>
      <c r="F84" s="81"/>
      <c r="G84" s="82"/>
      <c r="H84" s="83" t="str">
        <f ca="1">IF(INDIRECT("E"&amp;ROW())="","",IF(INDIRECT("G"&amp;ROW())="",INDIRECT(IF(INDIRECT("F"&amp;ROW())="M","ListsDMTM!L","ListsDMT!L")&amp;($I$3-YEAR(INDIRECT("E"&amp;ROW())))),HLOOKUP(INDIRECT("G"&amp;ROW()),IF(INDIRECT("F"&amp;ROW())="M",DMTAgesM,DMTAgesF),($I$3-YEAR(INDIRECT("E"&amp;ROW()))),FALSE)))</f>
        <v/>
      </c>
      <c r="I84" s="88"/>
      <c r="J84" s="30"/>
      <c r="K84" s="98"/>
      <c r="L84" s="98"/>
      <c r="M84" s="98"/>
      <c r="N84" s="99"/>
      <c r="O84" s="100"/>
    </row>
    <row r="85" spans="1:15" ht="21.75" customHeight="1" thickBot="1" x14ac:dyDescent="0.25">
      <c r="A85" s="218" t="s">
        <v>64</v>
      </c>
      <c r="B85" s="224"/>
      <c r="C85" s="220"/>
      <c r="D85" s="221"/>
      <c r="E85" s="118" t="s">
        <v>40</v>
      </c>
      <c r="F85" s="213"/>
      <c r="G85" s="214"/>
      <c r="H85" s="225" t="s">
        <v>23</v>
      </c>
      <c r="I85" s="226"/>
      <c r="J85" s="30"/>
      <c r="K85" s="98"/>
      <c r="L85" s="101"/>
      <c r="M85" s="101"/>
      <c r="N85" s="102"/>
      <c r="O85" s="103"/>
    </row>
    <row r="86" spans="1:15" ht="23.25" customHeight="1" thickBot="1" x14ac:dyDescent="0.25">
      <c r="A86" s="209" t="str">
        <f>IF(H85="All Day","","2nd Judge:" )</f>
        <v/>
      </c>
      <c r="B86" s="217"/>
      <c r="C86" s="211"/>
      <c r="D86" s="212"/>
      <c r="E86" s="118" t="str">
        <f>IF(H85="All Day","","Level:" )</f>
        <v/>
      </c>
      <c r="F86" s="213"/>
      <c r="G86" s="214"/>
      <c r="H86" s="215" t="str">
        <f>IF(H85="All Day","",IF(H85="Morning","Afternoon","Morning"))</f>
        <v/>
      </c>
      <c r="I86" s="216"/>
      <c r="J86" s="31"/>
      <c r="K86" s="98"/>
      <c r="L86" s="101"/>
      <c r="M86" s="101"/>
      <c r="N86" s="102"/>
      <c r="O86" s="103"/>
    </row>
    <row r="87" spans="1:15" ht="16.5" thickBot="1" x14ac:dyDescent="0.25">
      <c r="A87" s="42">
        <f>A84+1</f>
        <v>50</v>
      </c>
      <c r="B87" s="137"/>
      <c r="C87" s="90"/>
      <c r="D87" s="85"/>
      <c r="E87" s="80"/>
      <c r="F87" s="81"/>
      <c r="G87" s="82"/>
      <c r="H87" s="83" t="str">
        <f ca="1">IF(INDIRECT("E"&amp;ROW())="","",IF(INDIRECT("G"&amp;ROW())="",INDIRECT(IF(INDIRECT("F"&amp;ROW())="M","ListsDMTM!L","ListsDMT!L")&amp;($I$3-YEAR(INDIRECT("E"&amp;ROW())))),HLOOKUP(INDIRECT("G"&amp;ROW()),IF(INDIRECT("F"&amp;ROW())="M",DMTAgesM,DMTAgesF),($I$3-YEAR(INDIRECT("E"&amp;ROW()))),FALSE)))</f>
        <v/>
      </c>
      <c r="I87" s="88"/>
      <c r="J87" s="30"/>
      <c r="K87" s="98"/>
      <c r="L87" s="98"/>
      <c r="M87" s="98"/>
      <c r="N87" s="99"/>
      <c r="O87" s="100"/>
    </row>
    <row r="88" spans="1:15" ht="16.5" thickBot="1" x14ac:dyDescent="0.25">
      <c r="A88" s="42">
        <f>A87+1</f>
        <v>51</v>
      </c>
      <c r="B88" s="117"/>
      <c r="C88" s="90"/>
      <c r="D88" s="85"/>
      <c r="E88" s="80"/>
      <c r="F88" s="81"/>
      <c r="G88" s="82"/>
      <c r="H88" s="83" t="str">
        <f ca="1">IF(INDIRECT("E"&amp;ROW())="","",IF(INDIRECT("G"&amp;ROW())="",INDIRECT(IF(INDIRECT("F"&amp;ROW())="M","ListsDMTM!L","ListsDMT!L")&amp;($I$3-YEAR(INDIRECT("E"&amp;ROW())))),HLOOKUP(INDIRECT("G"&amp;ROW()),IF(INDIRECT("F"&amp;ROW())="M",DMTAgesM,DMTAgesF),($I$3-YEAR(INDIRECT("E"&amp;ROW()))),FALSE)))</f>
        <v/>
      </c>
      <c r="I88" s="88"/>
      <c r="J88" s="30"/>
      <c r="K88" s="98"/>
      <c r="L88" s="98"/>
      <c r="M88" s="98"/>
      <c r="N88" s="99"/>
      <c r="O88" s="100"/>
    </row>
    <row r="89" spans="1:15" ht="16.5" thickBot="1" x14ac:dyDescent="0.25">
      <c r="A89" s="42">
        <f t="shared" ref="A89:A99" si="1">A88+1</f>
        <v>52</v>
      </c>
      <c r="B89" s="117"/>
      <c r="C89" s="90"/>
      <c r="D89" s="85"/>
      <c r="E89" s="80"/>
      <c r="F89" s="81"/>
      <c r="G89" s="82"/>
      <c r="H89" s="83" t="str">
        <f ca="1">IF(INDIRECT("E"&amp;ROW())="","",IF(INDIRECT("G"&amp;ROW())="",INDIRECT(IF(INDIRECT("F"&amp;ROW())="M","ListsDMTM!L","ListsDMT!L")&amp;($I$3-YEAR(INDIRECT("E"&amp;ROW())))),HLOOKUP(INDIRECT("G"&amp;ROW()),IF(INDIRECT("F"&amp;ROW())="M",DMTAgesM,DMTAgesF),($I$3-YEAR(INDIRECT("E"&amp;ROW()))),FALSE)))</f>
        <v/>
      </c>
      <c r="I89" s="88"/>
      <c r="J89" s="30"/>
      <c r="K89" s="98"/>
      <c r="L89" s="98"/>
      <c r="M89" s="98"/>
      <c r="N89" s="99"/>
      <c r="O89" s="100"/>
    </row>
    <row r="90" spans="1:15" ht="16.5" thickBot="1" x14ac:dyDescent="0.25">
      <c r="A90" s="42">
        <f t="shared" si="1"/>
        <v>53</v>
      </c>
      <c r="B90" s="117"/>
      <c r="C90" s="90"/>
      <c r="D90" s="85"/>
      <c r="E90" s="80"/>
      <c r="F90" s="81"/>
      <c r="G90" s="82"/>
      <c r="H90" s="83" t="str">
        <f ca="1">IF(INDIRECT("E"&amp;ROW())="","",IF(INDIRECT("G"&amp;ROW())="",INDIRECT(IF(INDIRECT("F"&amp;ROW())="M","ListsDMTM!L","ListsDMT!L")&amp;($I$3-YEAR(INDIRECT("E"&amp;ROW())))),HLOOKUP(INDIRECT("G"&amp;ROW()),IF(INDIRECT("F"&amp;ROW())="M",DMTAgesM,DMTAgesF),($I$3-YEAR(INDIRECT("E"&amp;ROW()))),FALSE)))</f>
        <v/>
      </c>
      <c r="I90" s="88"/>
      <c r="J90" s="30"/>
      <c r="K90" s="98"/>
      <c r="L90" s="98"/>
      <c r="M90" s="98"/>
      <c r="N90" s="99"/>
      <c r="O90" s="100"/>
    </row>
    <row r="91" spans="1:15" ht="16.5" thickBot="1" x14ac:dyDescent="0.25">
      <c r="A91" s="42">
        <f t="shared" si="1"/>
        <v>54</v>
      </c>
      <c r="B91" s="117"/>
      <c r="C91" s="90"/>
      <c r="D91" s="85"/>
      <c r="E91" s="80"/>
      <c r="F91" s="81"/>
      <c r="G91" s="82"/>
      <c r="H91" s="83" t="str">
        <f ca="1">IF(INDIRECT("E"&amp;ROW())="","",IF(INDIRECT("G"&amp;ROW())="",INDIRECT(IF(INDIRECT("F"&amp;ROW())="M","ListsDMTM!L","ListsDMT!L")&amp;($I$3-YEAR(INDIRECT("E"&amp;ROW())))),HLOOKUP(INDIRECT("G"&amp;ROW()),IF(INDIRECT("F"&amp;ROW())="M",DMTAgesM,DMTAgesF),($I$3-YEAR(INDIRECT("E"&amp;ROW()))),FALSE)))</f>
        <v/>
      </c>
      <c r="I91" s="88"/>
      <c r="J91" s="30"/>
      <c r="K91" s="98"/>
      <c r="L91" s="98"/>
      <c r="M91" s="98"/>
      <c r="N91" s="99"/>
      <c r="O91" s="100"/>
    </row>
    <row r="92" spans="1:15" ht="21" customHeight="1" thickBot="1" x14ac:dyDescent="0.25">
      <c r="A92" s="218" t="s">
        <v>65</v>
      </c>
      <c r="B92" s="219"/>
      <c r="C92" s="220"/>
      <c r="D92" s="221"/>
      <c r="E92" s="118" t="s">
        <v>39</v>
      </c>
      <c r="F92" s="213"/>
      <c r="G92" s="214"/>
      <c r="H92" s="222" t="s">
        <v>23</v>
      </c>
      <c r="I92" s="223"/>
      <c r="J92" s="30"/>
      <c r="K92" s="98"/>
      <c r="L92" s="98"/>
      <c r="M92" s="104"/>
      <c r="N92" s="99"/>
      <c r="O92" s="100"/>
    </row>
    <row r="93" spans="1:15" ht="20.25" customHeight="1" thickBot="1" x14ac:dyDescent="0.25">
      <c r="A93" s="209" t="str">
        <f>IF(H92="All Day","","2nd Official:" )</f>
        <v/>
      </c>
      <c r="B93" s="210"/>
      <c r="C93" s="211"/>
      <c r="D93" s="212"/>
      <c r="E93" s="118" t="str">
        <f>IF(H92="All Day","","Job:" )</f>
        <v/>
      </c>
      <c r="F93" s="213"/>
      <c r="G93" s="214"/>
      <c r="H93" s="215" t="str">
        <f>IF(H92="All Day","",IF(H92="Morning","Afternoon","Morning"))</f>
        <v/>
      </c>
      <c r="I93" s="216"/>
      <c r="J93" s="31"/>
      <c r="K93" s="98"/>
      <c r="L93" s="98"/>
      <c r="M93" s="104"/>
      <c r="N93" s="99"/>
      <c r="O93" s="100"/>
    </row>
    <row r="94" spans="1:15" ht="16.5" thickBot="1" x14ac:dyDescent="0.25">
      <c r="A94" s="42">
        <f>A91+1</f>
        <v>55</v>
      </c>
      <c r="B94" s="117"/>
      <c r="C94" s="90"/>
      <c r="D94" s="85"/>
      <c r="E94" s="80"/>
      <c r="F94" s="81"/>
      <c r="G94" s="82"/>
      <c r="H94" s="83" t="str">
        <f t="shared" ref="H94:H129" ca="1" si="2">IF(INDIRECT("E"&amp;ROW())="","",IF(INDIRECT("G"&amp;ROW())="",INDIRECT(IF(INDIRECT("F"&amp;ROW())="M","ListsDMTM!L","ListsDMT!L")&amp;($I$3-YEAR(INDIRECT("E"&amp;ROW())))),HLOOKUP(INDIRECT("G"&amp;ROW()),IF(INDIRECT("F"&amp;ROW())="M",DMTAgesM,DMTAgesF),($I$3-YEAR(INDIRECT("E"&amp;ROW()))),FALSE)))</f>
        <v/>
      </c>
      <c r="I94" s="88"/>
      <c r="J94" s="30"/>
      <c r="K94" s="98"/>
      <c r="L94" s="98"/>
      <c r="M94" s="98"/>
      <c r="N94" s="99"/>
      <c r="O94" s="100"/>
    </row>
    <row r="95" spans="1:15" ht="16.5" thickBot="1" x14ac:dyDescent="0.25">
      <c r="A95" s="42">
        <f t="shared" si="1"/>
        <v>56</v>
      </c>
      <c r="B95" s="117"/>
      <c r="C95" s="90"/>
      <c r="D95" s="85"/>
      <c r="E95" s="80"/>
      <c r="F95" s="81"/>
      <c r="G95" s="82"/>
      <c r="H95" s="83" t="str">
        <f t="shared" ca="1" si="2"/>
        <v/>
      </c>
      <c r="I95" s="88"/>
      <c r="J95" s="30"/>
      <c r="K95" s="98"/>
      <c r="L95" s="98"/>
      <c r="M95" s="98"/>
      <c r="N95" s="99"/>
      <c r="O95" s="100"/>
    </row>
    <row r="96" spans="1:15" ht="16.5" thickBot="1" x14ac:dyDescent="0.25">
      <c r="A96" s="42">
        <f t="shared" si="1"/>
        <v>57</v>
      </c>
      <c r="B96" s="117"/>
      <c r="C96" s="90"/>
      <c r="D96" s="85"/>
      <c r="E96" s="80"/>
      <c r="F96" s="81"/>
      <c r="G96" s="82"/>
      <c r="H96" s="83" t="str">
        <f t="shared" ca="1" si="2"/>
        <v/>
      </c>
      <c r="I96" s="88"/>
      <c r="J96" s="30"/>
      <c r="K96" s="98"/>
      <c r="L96" s="98"/>
      <c r="M96" s="98"/>
      <c r="N96" s="99"/>
      <c r="O96" s="100"/>
    </row>
    <row r="97" spans="1:15" ht="16.5" thickBot="1" x14ac:dyDescent="0.25">
      <c r="A97" s="42">
        <f t="shared" si="1"/>
        <v>58</v>
      </c>
      <c r="B97" s="117"/>
      <c r="C97" s="90"/>
      <c r="D97" s="85"/>
      <c r="E97" s="80"/>
      <c r="F97" s="81"/>
      <c r="G97" s="82"/>
      <c r="H97" s="83" t="str">
        <f t="shared" ca="1" si="2"/>
        <v/>
      </c>
      <c r="I97" s="88"/>
      <c r="J97" s="30"/>
      <c r="K97" s="98"/>
      <c r="L97" s="98"/>
      <c r="M97" s="98"/>
      <c r="N97" s="99"/>
      <c r="O97" s="100"/>
    </row>
    <row r="98" spans="1:15" ht="16.5" thickBot="1" x14ac:dyDescent="0.25">
      <c r="A98" s="42">
        <f t="shared" si="1"/>
        <v>59</v>
      </c>
      <c r="B98" s="117"/>
      <c r="C98" s="90"/>
      <c r="D98" s="85"/>
      <c r="E98" s="80"/>
      <c r="F98" s="81"/>
      <c r="G98" s="82"/>
      <c r="H98" s="83" t="str">
        <f t="shared" ca="1" si="2"/>
        <v/>
      </c>
      <c r="I98" s="88"/>
      <c r="J98" s="30"/>
      <c r="K98" s="98"/>
      <c r="L98" s="98"/>
      <c r="M98" s="98"/>
      <c r="N98" s="99"/>
      <c r="O98" s="100"/>
    </row>
    <row r="99" spans="1:15" ht="16.5" thickBot="1" x14ac:dyDescent="0.25">
      <c r="A99" s="42">
        <f t="shared" si="1"/>
        <v>60</v>
      </c>
      <c r="B99" s="117"/>
      <c r="C99" s="90"/>
      <c r="D99" s="85"/>
      <c r="E99" s="80"/>
      <c r="F99" s="81"/>
      <c r="G99" s="82"/>
      <c r="H99" s="83" t="str">
        <f t="shared" ca="1" si="2"/>
        <v/>
      </c>
      <c r="I99" s="88"/>
      <c r="J99" s="30"/>
      <c r="K99" s="98"/>
      <c r="L99" s="98"/>
      <c r="M99" s="98"/>
      <c r="N99" s="99"/>
      <c r="O99" s="100"/>
    </row>
    <row r="100" spans="1:15" ht="16.5" thickBot="1" x14ac:dyDescent="0.25">
      <c r="A100" s="42">
        <f t="shared" ref="A100:A123" si="3">A99+1</f>
        <v>61</v>
      </c>
      <c r="B100" s="117"/>
      <c r="C100" s="90"/>
      <c r="D100" s="85"/>
      <c r="E100" s="80"/>
      <c r="F100" s="81"/>
      <c r="G100" s="82"/>
      <c r="H100" s="83" t="str">
        <f t="shared" ca="1" si="2"/>
        <v/>
      </c>
      <c r="I100" s="88"/>
      <c r="J100" s="30"/>
      <c r="K100" s="98"/>
      <c r="L100" s="98"/>
      <c r="M100" s="98"/>
      <c r="N100" s="99"/>
      <c r="O100" s="100"/>
    </row>
    <row r="101" spans="1:15" ht="16.5" thickBot="1" x14ac:dyDescent="0.25">
      <c r="A101" s="42">
        <f t="shared" si="3"/>
        <v>62</v>
      </c>
      <c r="B101" s="117"/>
      <c r="C101" s="90"/>
      <c r="D101" s="85"/>
      <c r="E101" s="80"/>
      <c r="F101" s="81"/>
      <c r="G101" s="82"/>
      <c r="H101" s="83" t="str">
        <f t="shared" ca="1" si="2"/>
        <v/>
      </c>
      <c r="I101" s="88"/>
      <c r="J101" s="30"/>
      <c r="K101" s="98"/>
      <c r="L101" s="98"/>
      <c r="M101" s="98"/>
      <c r="N101" s="99"/>
      <c r="O101" s="100"/>
    </row>
    <row r="102" spans="1:15" ht="16.5" thickBot="1" x14ac:dyDescent="0.25">
      <c r="A102" s="42">
        <f t="shared" si="3"/>
        <v>63</v>
      </c>
      <c r="B102" s="117"/>
      <c r="C102" s="90"/>
      <c r="D102" s="85"/>
      <c r="E102" s="80"/>
      <c r="F102" s="81"/>
      <c r="G102" s="82"/>
      <c r="H102" s="83" t="str">
        <f t="shared" ca="1" si="2"/>
        <v/>
      </c>
      <c r="I102" s="88"/>
      <c r="J102" s="30"/>
      <c r="K102" s="98"/>
      <c r="L102" s="98"/>
      <c r="M102" s="98"/>
      <c r="N102" s="99"/>
      <c r="O102" s="100"/>
    </row>
    <row r="103" spans="1:15" ht="16.5" thickBot="1" x14ac:dyDescent="0.25">
      <c r="A103" s="42">
        <f t="shared" si="3"/>
        <v>64</v>
      </c>
      <c r="B103" s="117"/>
      <c r="C103" s="90"/>
      <c r="D103" s="85"/>
      <c r="E103" s="80"/>
      <c r="F103" s="81"/>
      <c r="G103" s="82"/>
      <c r="H103" s="83" t="str">
        <f t="shared" ca="1" si="2"/>
        <v/>
      </c>
      <c r="I103" s="88"/>
      <c r="J103" s="30"/>
      <c r="K103" s="98"/>
      <c r="L103" s="98"/>
      <c r="M103" s="98"/>
      <c r="N103" s="99"/>
      <c r="O103" s="100"/>
    </row>
    <row r="104" spans="1:15" ht="16.5" thickBot="1" x14ac:dyDescent="0.25">
      <c r="A104" s="42">
        <f t="shared" si="3"/>
        <v>65</v>
      </c>
      <c r="B104" s="117"/>
      <c r="C104" s="90"/>
      <c r="D104" s="85"/>
      <c r="E104" s="80"/>
      <c r="F104" s="81"/>
      <c r="G104" s="82"/>
      <c r="H104" s="83" t="str">
        <f t="shared" ca="1" si="2"/>
        <v/>
      </c>
      <c r="I104" s="88"/>
      <c r="J104" s="30"/>
      <c r="K104" s="98"/>
      <c r="L104" s="98"/>
      <c r="M104" s="98"/>
      <c r="N104" s="99"/>
      <c r="O104" s="100"/>
    </row>
    <row r="105" spans="1:15" ht="16.5" thickBot="1" x14ac:dyDescent="0.25">
      <c r="A105" s="42">
        <f t="shared" si="3"/>
        <v>66</v>
      </c>
      <c r="B105" s="117"/>
      <c r="C105" s="90"/>
      <c r="D105" s="85"/>
      <c r="E105" s="80"/>
      <c r="F105" s="81"/>
      <c r="G105" s="82"/>
      <c r="H105" s="83" t="str">
        <f t="shared" ca="1" si="2"/>
        <v/>
      </c>
      <c r="I105" s="88"/>
      <c r="J105" s="30"/>
      <c r="K105" s="98"/>
      <c r="L105" s="98"/>
      <c r="M105" s="98"/>
      <c r="N105" s="99"/>
      <c r="O105" s="100"/>
    </row>
    <row r="106" spans="1:15" ht="16.5" thickBot="1" x14ac:dyDescent="0.25">
      <c r="A106" s="42">
        <f t="shared" si="3"/>
        <v>67</v>
      </c>
      <c r="B106" s="117"/>
      <c r="C106" s="90"/>
      <c r="D106" s="85"/>
      <c r="E106" s="80"/>
      <c r="F106" s="81"/>
      <c r="G106" s="82"/>
      <c r="H106" s="83" t="str">
        <f t="shared" ca="1" si="2"/>
        <v/>
      </c>
      <c r="I106" s="88"/>
      <c r="J106" s="30"/>
      <c r="K106" s="98"/>
      <c r="L106" s="98"/>
      <c r="M106" s="98"/>
      <c r="N106" s="99"/>
      <c r="O106" s="100"/>
    </row>
    <row r="107" spans="1:15" ht="16.5" thickBot="1" x14ac:dyDescent="0.25">
      <c r="A107" s="42">
        <f t="shared" si="3"/>
        <v>68</v>
      </c>
      <c r="B107" s="117"/>
      <c r="C107" s="90"/>
      <c r="D107" s="85"/>
      <c r="E107" s="80"/>
      <c r="F107" s="81"/>
      <c r="G107" s="82"/>
      <c r="H107" s="83" t="str">
        <f t="shared" ca="1" si="2"/>
        <v/>
      </c>
      <c r="I107" s="88"/>
      <c r="J107" s="30"/>
      <c r="K107" s="98"/>
      <c r="L107" s="98"/>
      <c r="M107" s="98"/>
      <c r="N107" s="99"/>
      <c r="O107" s="100"/>
    </row>
    <row r="108" spans="1:15" ht="16.5" thickBot="1" x14ac:dyDescent="0.25">
      <c r="A108" s="42">
        <f t="shared" si="3"/>
        <v>69</v>
      </c>
      <c r="B108" s="117"/>
      <c r="C108" s="90"/>
      <c r="D108" s="85"/>
      <c r="E108" s="80"/>
      <c r="F108" s="81"/>
      <c r="G108" s="82"/>
      <c r="H108" s="83" t="str">
        <f t="shared" ca="1" si="2"/>
        <v/>
      </c>
      <c r="I108" s="88"/>
      <c r="J108" s="30"/>
      <c r="K108" s="98"/>
      <c r="L108" s="98"/>
      <c r="M108" s="98"/>
      <c r="N108" s="99"/>
      <c r="O108" s="100"/>
    </row>
    <row r="109" spans="1:15" ht="16.5" thickBot="1" x14ac:dyDescent="0.25">
      <c r="A109" s="42">
        <f t="shared" si="3"/>
        <v>70</v>
      </c>
      <c r="B109" s="117"/>
      <c r="C109" s="90"/>
      <c r="D109" s="85"/>
      <c r="E109" s="80"/>
      <c r="F109" s="81"/>
      <c r="G109" s="82"/>
      <c r="H109" s="83" t="str">
        <f t="shared" ca="1" si="2"/>
        <v/>
      </c>
      <c r="I109" s="88"/>
      <c r="J109" s="30"/>
      <c r="K109" s="98"/>
      <c r="L109" s="98"/>
      <c r="M109" s="98"/>
      <c r="N109" s="99"/>
      <c r="O109" s="100"/>
    </row>
    <row r="110" spans="1:15" ht="16.5" thickBot="1" x14ac:dyDescent="0.25">
      <c r="A110" s="42">
        <f t="shared" si="3"/>
        <v>71</v>
      </c>
      <c r="B110" s="117"/>
      <c r="C110" s="90"/>
      <c r="D110" s="85"/>
      <c r="E110" s="80"/>
      <c r="F110" s="81"/>
      <c r="G110" s="82"/>
      <c r="H110" s="83" t="str">
        <f t="shared" ca="1" si="2"/>
        <v/>
      </c>
      <c r="I110" s="88"/>
      <c r="J110" s="30"/>
      <c r="K110" s="98"/>
      <c r="L110" s="98"/>
      <c r="M110" s="98"/>
      <c r="N110" s="99"/>
      <c r="O110" s="100"/>
    </row>
    <row r="111" spans="1:15" ht="16.5" thickBot="1" x14ac:dyDescent="0.25">
      <c r="A111" s="42">
        <f t="shared" si="3"/>
        <v>72</v>
      </c>
      <c r="B111" s="117"/>
      <c r="C111" s="90"/>
      <c r="D111" s="85"/>
      <c r="E111" s="80"/>
      <c r="F111" s="81"/>
      <c r="G111" s="82"/>
      <c r="H111" s="83" t="str">
        <f t="shared" ca="1" si="2"/>
        <v/>
      </c>
      <c r="I111" s="88"/>
      <c r="J111" s="30"/>
      <c r="K111" s="98"/>
      <c r="L111" s="98"/>
      <c r="M111" s="98"/>
      <c r="N111" s="99"/>
      <c r="O111" s="100"/>
    </row>
    <row r="112" spans="1:15" ht="16.5" thickBot="1" x14ac:dyDescent="0.25">
      <c r="A112" s="42">
        <f t="shared" si="3"/>
        <v>73</v>
      </c>
      <c r="B112" s="117"/>
      <c r="C112" s="90"/>
      <c r="D112" s="85"/>
      <c r="E112" s="80"/>
      <c r="F112" s="81"/>
      <c r="G112" s="82"/>
      <c r="H112" s="83" t="str">
        <f t="shared" ca="1" si="2"/>
        <v/>
      </c>
      <c r="I112" s="88"/>
      <c r="J112" s="30"/>
      <c r="K112" s="98"/>
      <c r="L112" s="98"/>
      <c r="M112" s="98"/>
      <c r="N112" s="99"/>
      <c r="O112" s="100"/>
    </row>
    <row r="113" spans="1:15" ht="16.5" thickBot="1" x14ac:dyDescent="0.25">
      <c r="A113" s="42">
        <f t="shared" si="3"/>
        <v>74</v>
      </c>
      <c r="B113" s="117"/>
      <c r="C113" s="90"/>
      <c r="D113" s="85"/>
      <c r="E113" s="80"/>
      <c r="F113" s="81"/>
      <c r="G113" s="82"/>
      <c r="H113" s="83" t="str">
        <f t="shared" ca="1" si="2"/>
        <v/>
      </c>
      <c r="I113" s="88"/>
      <c r="J113" s="30"/>
      <c r="K113" s="98"/>
      <c r="L113" s="98"/>
      <c r="M113" s="98"/>
      <c r="N113" s="99"/>
      <c r="O113" s="100"/>
    </row>
    <row r="114" spans="1:15" ht="16.5" thickBot="1" x14ac:dyDescent="0.25">
      <c r="A114" s="42">
        <f t="shared" si="3"/>
        <v>75</v>
      </c>
      <c r="B114" s="117"/>
      <c r="C114" s="90"/>
      <c r="D114" s="85"/>
      <c r="E114" s="80"/>
      <c r="F114" s="81"/>
      <c r="G114" s="82"/>
      <c r="H114" s="83" t="str">
        <f t="shared" ca="1" si="2"/>
        <v/>
      </c>
      <c r="I114" s="88"/>
      <c r="J114" s="30"/>
      <c r="K114" s="98"/>
      <c r="L114" s="98"/>
      <c r="M114" s="98"/>
      <c r="N114" s="99"/>
      <c r="O114" s="100"/>
    </row>
    <row r="115" spans="1:15" ht="16.5" thickBot="1" x14ac:dyDescent="0.25">
      <c r="A115" s="42">
        <f t="shared" si="3"/>
        <v>76</v>
      </c>
      <c r="B115" s="117"/>
      <c r="C115" s="90"/>
      <c r="D115" s="85"/>
      <c r="E115" s="80"/>
      <c r="F115" s="81"/>
      <c r="G115" s="82"/>
      <c r="H115" s="83" t="str">
        <f t="shared" ca="1" si="2"/>
        <v/>
      </c>
      <c r="I115" s="88"/>
      <c r="J115" s="30"/>
      <c r="K115" s="98"/>
      <c r="L115" s="98"/>
      <c r="M115" s="98"/>
      <c r="N115" s="99"/>
      <c r="O115" s="100"/>
    </row>
    <row r="116" spans="1:15" ht="16.5" thickBot="1" x14ac:dyDescent="0.25">
      <c r="A116" s="42">
        <f t="shared" si="3"/>
        <v>77</v>
      </c>
      <c r="B116" s="117"/>
      <c r="C116" s="90"/>
      <c r="D116" s="85"/>
      <c r="E116" s="80"/>
      <c r="F116" s="81"/>
      <c r="G116" s="82"/>
      <c r="H116" s="83" t="str">
        <f t="shared" ca="1" si="2"/>
        <v/>
      </c>
      <c r="I116" s="88"/>
      <c r="J116" s="30"/>
      <c r="K116" s="98"/>
      <c r="L116" s="98"/>
      <c r="M116" s="98"/>
      <c r="N116" s="99"/>
      <c r="O116" s="100"/>
    </row>
    <row r="117" spans="1:15" ht="16.5" thickBot="1" x14ac:dyDescent="0.25">
      <c r="A117" s="42">
        <f t="shared" si="3"/>
        <v>78</v>
      </c>
      <c r="B117" s="117"/>
      <c r="C117" s="90"/>
      <c r="D117" s="85"/>
      <c r="E117" s="80"/>
      <c r="F117" s="81"/>
      <c r="G117" s="82"/>
      <c r="H117" s="83" t="str">
        <f t="shared" ca="1" si="2"/>
        <v/>
      </c>
      <c r="I117" s="88"/>
      <c r="J117" s="30"/>
      <c r="K117" s="98"/>
      <c r="L117" s="98"/>
      <c r="M117" s="98"/>
      <c r="N117" s="99"/>
      <c r="O117" s="100"/>
    </row>
    <row r="118" spans="1:15" ht="16.5" thickBot="1" x14ac:dyDescent="0.25">
      <c r="A118" s="42">
        <f t="shared" si="3"/>
        <v>79</v>
      </c>
      <c r="B118" s="117"/>
      <c r="C118" s="90"/>
      <c r="D118" s="85"/>
      <c r="E118" s="80"/>
      <c r="F118" s="81"/>
      <c r="G118" s="82"/>
      <c r="H118" s="83" t="str">
        <f t="shared" ca="1" si="2"/>
        <v/>
      </c>
      <c r="I118" s="88"/>
      <c r="J118" s="30"/>
      <c r="K118" s="98"/>
      <c r="L118" s="98"/>
      <c r="M118" s="98"/>
      <c r="N118" s="99"/>
      <c r="O118" s="100"/>
    </row>
    <row r="119" spans="1:15" ht="16.5" thickBot="1" x14ac:dyDescent="0.25">
      <c r="A119" s="42">
        <f t="shared" si="3"/>
        <v>80</v>
      </c>
      <c r="B119" s="117"/>
      <c r="C119" s="90"/>
      <c r="D119" s="85"/>
      <c r="E119" s="80"/>
      <c r="F119" s="81"/>
      <c r="G119" s="82"/>
      <c r="H119" s="83" t="str">
        <f t="shared" ca="1" si="2"/>
        <v/>
      </c>
      <c r="I119" s="88"/>
      <c r="J119" s="30"/>
      <c r="K119" s="98"/>
      <c r="L119" s="98"/>
      <c r="M119" s="98"/>
      <c r="N119" s="99"/>
      <c r="O119" s="100"/>
    </row>
    <row r="120" spans="1:15" ht="16.5" thickBot="1" x14ac:dyDescent="0.25">
      <c r="A120" s="42">
        <f t="shared" si="3"/>
        <v>81</v>
      </c>
      <c r="B120" s="117"/>
      <c r="C120" s="90"/>
      <c r="D120" s="85"/>
      <c r="E120" s="80"/>
      <c r="F120" s="81"/>
      <c r="G120" s="82"/>
      <c r="H120" s="83" t="str">
        <f t="shared" ca="1" si="2"/>
        <v/>
      </c>
      <c r="I120" s="88"/>
      <c r="J120" s="30"/>
      <c r="K120" s="98"/>
      <c r="L120" s="98"/>
      <c r="M120" s="98"/>
      <c r="N120" s="99"/>
      <c r="O120" s="100"/>
    </row>
    <row r="121" spans="1:15" ht="16.5" thickBot="1" x14ac:dyDescent="0.25">
      <c r="A121" s="42">
        <f t="shared" si="3"/>
        <v>82</v>
      </c>
      <c r="B121" s="117"/>
      <c r="C121" s="90"/>
      <c r="D121" s="85"/>
      <c r="E121" s="80"/>
      <c r="F121" s="81"/>
      <c r="G121" s="82"/>
      <c r="H121" s="83" t="str">
        <f t="shared" ca="1" si="2"/>
        <v/>
      </c>
      <c r="I121" s="88"/>
      <c r="J121" s="30"/>
      <c r="K121" s="98"/>
      <c r="L121" s="98"/>
      <c r="M121" s="98"/>
      <c r="N121" s="99"/>
      <c r="O121" s="100"/>
    </row>
    <row r="122" spans="1:15" ht="16.5" thickBot="1" x14ac:dyDescent="0.25">
      <c r="A122" s="42">
        <f t="shared" si="3"/>
        <v>83</v>
      </c>
      <c r="B122" s="117"/>
      <c r="C122" s="90"/>
      <c r="D122" s="85"/>
      <c r="E122" s="80"/>
      <c r="F122" s="81"/>
      <c r="G122" s="82"/>
      <c r="H122" s="83" t="str">
        <f t="shared" ca="1" si="2"/>
        <v/>
      </c>
      <c r="I122" s="88"/>
      <c r="J122" s="30"/>
      <c r="K122" s="98"/>
      <c r="L122" s="98"/>
      <c r="M122" s="98"/>
      <c r="N122" s="99"/>
      <c r="O122" s="100"/>
    </row>
    <row r="123" spans="1:15" ht="16.5" thickBot="1" x14ac:dyDescent="0.25">
      <c r="A123" s="42">
        <f t="shared" si="3"/>
        <v>84</v>
      </c>
      <c r="B123" s="117"/>
      <c r="C123" s="90"/>
      <c r="D123" s="85"/>
      <c r="E123" s="80"/>
      <c r="F123" s="81"/>
      <c r="G123" s="82"/>
      <c r="H123" s="83" t="str">
        <f t="shared" ca="1" si="2"/>
        <v/>
      </c>
      <c r="I123" s="88"/>
      <c r="J123" s="30"/>
      <c r="K123" s="98"/>
      <c r="L123" s="98"/>
      <c r="M123" s="98"/>
      <c r="N123" s="99"/>
      <c r="O123" s="100"/>
    </row>
    <row r="124" spans="1:15" ht="16.5" thickBot="1" x14ac:dyDescent="0.25">
      <c r="A124" s="42">
        <f t="shared" ref="A124:A129" si="4">A123+1</f>
        <v>85</v>
      </c>
      <c r="B124" s="117"/>
      <c r="C124" s="90"/>
      <c r="D124" s="85"/>
      <c r="E124" s="80"/>
      <c r="F124" s="81"/>
      <c r="G124" s="82"/>
      <c r="H124" s="83" t="str">
        <f t="shared" ca="1" si="2"/>
        <v/>
      </c>
      <c r="I124" s="88"/>
      <c r="J124" s="30"/>
      <c r="K124" s="98"/>
      <c r="L124" s="98"/>
      <c r="M124" s="98"/>
      <c r="N124" s="99"/>
      <c r="O124" s="100"/>
    </row>
    <row r="125" spans="1:15" ht="16.5" thickBot="1" x14ac:dyDescent="0.25">
      <c r="A125" s="42">
        <f t="shared" si="4"/>
        <v>86</v>
      </c>
      <c r="B125" s="117"/>
      <c r="C125" s="90"/>
      <c r="D125" s="85"/>
      <c r="E125" s="80"/>
      <c r="F125" s="81"/>
      <c r="G125" s="82"/>
      <c r="H125" s="83" t="str">
        <f t="shared" ca="1" si="2"/>
        <v/>
      </c>
      <c r="I125" s="88"/>
      <c r="J125" s="30"/>
      <c r="K125" s="98"/>
      <c r="L125" s="98"/>
      <c r="M125" s="98"/>
      <c r="N125" s="99"/>
      <c r="O125" s="100"/>
    </row>
    <row r="126" spans="1:15" ht="16.5" thickBot="1" x14ac:dyDescent="0.25">
      <c r="A126" s="42">
        <f t="shared" si="4"/>
        <v>87</v>
      </c>
      <c r="B126" s="117"/>
      <c r="C126" s="90"/>
      <c r="D126" s="85"/>
      <c r="E126" s="80"/>
      <c r="F126" s="81"/>
      <c r="G126" s="82"/>
      <c r="H126" s="83" t="str">
        <f t="shared" ca="1" si="2"/>
        <v/>
      </c>
      <c r="I126" s="88"/>
      <c r="J126" s="30"/>
      <c r="K126" s="98"/>
      <c r="L126" s="98"/>
      <c r="M126" s="98"/>
      <c r="N126" s="99"/>
      <c r="O126" s="100"/>
    </row>
    <row r="127" spans="1:15" ht="16.5" thickBot="1" x14ac:dyDescent="0.25">
      <c r="A127" s="42">
        <f t="shared" si="4"/>
        <v>88</v>
      </c>
      <c r="B127" s="117"/>
      <c r="C127" s="90"/>
      <c r="D127" s="85"/>
      <c r="E127" s="80"/>
      <c r="F127" s="81"/>
      <c r="G127" s="82"/>
      <c r="H127" s="83" t="str">
        <f t="shared" ca="1" si="2"/>
        <v/>
      </c>
      <c r="I127" s="88"/>
      <c r="J127" s="30"/>
      <c r="K127" s="98"/>
      <c r="L127" s="98"/>
      <c r="M127" s="98"/>
      <c r="N127" s="99"/>
      <c r="O127" s="100"/>
    </row>
    <row r="128" spans="1:15" ht="16.5" thickBot="1" x14ac:dyDescent="0.25">
      <c r="A128" s="42">
        <f t="shared" si="4"/>
        <v>89</v>
      </c>
      <c r="B128" s="117"/>
      <c r="C128" s="90"/>
      <c r="D128" s="85"/>
      <c r="E128" s="80"/>
      <c r="F128" s="81"/>
      <c r="G128" s="82"/>
      <c r="H128" s="83" t="str">
        <f t="shared" ca="1" si="2"/>
        <v/>
      </c>
      <c r="I128" s="88"/>
      <c r="J128" s="30"/>
      <c r="K128" s="98"/>
      <c r="L128" s="98"/>
      <c r="M128" s="98"/>
      <c r="N128" s="99"/>
      <c r="O128" s="100"/>
    </row>
    <row r="129" spans="1:15" ht="16.5" thickBot="1" x14ac:dyDescent="0.25">
      <c r="A129" s="42">
        <f t="shared" si="4"/>
        <v>90</v>
      </c>
      <c r="B129" s="117"/>
      <c r="C129" s="90"/>
      <c r="D129" s="85"/>
      <c r="E129" s="80"/>
      <c r="F129" s="81"/>
      <c r="G129" s="82"/>
      <c r="H129" s="83" t="str">
        <f t="shared" ca="1" si="2"/>
        <v/>
      </c>
      <c r="I129" s="88"/>
      <c r="J129" s="30"/>
      <c r="K129" s="98"/>
      <c r="L129" s="98"/>
      <c r="M129" s="98"/>
      <c r="N129" s="99"/>
      <c r="O129" s="100"/>
    </row>
  </sheetData>
  <sheetProtection algorithmName="SHA-512" hashValue="NUwQreTLEmBlkvZWc9CoxY5NOVYpAyiqdVxX9b6ZDrgeBolfolkli8Ow2okCAscqWlD3acBiCruxBnvTAlSVzQ==" saltValue="QKlpJntKeDFejE4dNsWC5g==" spinCount="100000" sheet="1" formatCells="0" selectLockedCells="1"/>
  <mergeCells count="123">
    <mergeCell ref="A92:B92"/>
    <mergeCell ref="C92:D92"/>
    <mergeCell ref="F92:G92"/>
    <mergeCell ref="H92:I92"/>
    <mergeCell ref="A93:B93"/>
    <mergeCell ref="C93:D93"/>
    <mergeCell ref="F93:G93"/>
    <mergeCell ref="H93:I93"/>
    <mergeCell ref="A85:B85"/>
    <mergeCell ref="C85:D85"/>
    <mergeCell ref="F85:G85"/>
    <mergeCell ref="H85:I85"/>
    <mergeCell ref="A86:B86"/>
    <mergeCell ref="C86:D86"/>
    <mergeCell ref="F86:G86"/>
    <mergeCell ref="H86:I86"/>
    <mergeCell ref="A78:B78"/>
    <mergeCell ref="C78:D78"/>
    <mergeCell ref="F78:G78"/>
    <mergeCell ref="H78:I78"/>
    <mergeCell ref="A79:B79"/>
    <mergeCell ref="C79:D79"/>
    <mergeCell ref="F79:G79"/>
    <mergeCell ref="H79:I79"/>
    <mergeCell ref="A71:B71"/>
    <mergeCell ref="C71:D71"/>
    <mergeCell ref="F71:G71"/>
    <mergeCell ref="H71:I71"/>
    <mergeCell ref="A72:B72"/>
    <mergeCell ref="C72:D72"/>
    <mergeCell ref="F72:G72"/>
    <mergeCell ref="H72:I72"/>
    <mergeCell ref="A64:B64"/>
    <mergeCell ref="C64:D64"/>
    <mergeCell ref="F64:G64"/>
    <mergeCell ref="H64:I64"/>
    <mergeCell ref="A65:B65"/>
    <mergeCell ref="C65:D65"/>
    <mergeCell ref="F65:G65"/>
    <mergeCell ref="H65:I65"/>
    <mergeCell ref="A57:B57"/>
    <mergeCell ref="C57:D57"/>
    <mergeCell ref="F57:G57"/>
    <mergeCell ref="H57:I57"/>
    <mergeCell ref="A58:B58"/>
    <mergeCell ref="C58:D58"/>
    <mergeCell ref="F58:G58"/>
    <mergeCell ref="H58:I58"/>
    <mergeCell ref="A50:B50"/>
    <mergeCell ref="C50:D50"/>
    <mergeCell ref="F50:G50"/>
    <mergeCell ref="H50:I50"/>
    <mergeCell ref="A51:B51"/>
    <mergeCell ref="C51:D51"/>
    <mergeCell ref="F51:G51"/>
    <mergeCell ref="H51:I51"/>
    <mergeCell ref="A43:B43"/>
    <mergeCell ref="C43:D43"/>
    <mergeCell ref="F43:G43"/>
    <mergeCell ref="H43:I43"/>
    <mergeCell ref="A44:B44"/>
    <mergeCell ref="C44:D44"/>
    <mergeCell ref="F44:G44"/>
    <mergeCell ref="H44:I44"/>
    <mergeCell ref="A36:B36"/>
    <mergeCell ref="C36:D36"/>
    <mergeCell ref="F36:G36"/>
    <mergeCell ref="H36:I36"/>
    <mergeCell ref="A37:B37"/>
    <mergeCell ref="C37:D37"/>
    <mergeCell ref="F37:G37"/>
    <mergeCell ref="H37:I37"/>
    <mergeCell ref="A29:B29"/>
    <mergeCell ref="C29:D29"/>
    <mergeCell ref="F29:G29"/>
    <mergeCell ref="H29:I29"/>
    <mergeCell ref="A30:B30"/>
    <mergeCell ref="C30:D30"/>
    <mergeCell ref="F30:G30"/>
    <mergeCell ref="H30:I30"/>
    <mergeCell ref="A22:B22"/>
    <mergeCell ref="C22:D22"/>
    <mergeCell ref="F22:G22"/>
    <mergeCell ref="H22:I22"/>
    <mergeCell ref="A23:B23"/>
    <mergeCell ref="C23:D23"/>
    <mergeCell ref="F23:G23"/>
    <mergeCell ref="H23:I23"/>
    <mergeCell ref="A16:B16"/>
    <mergeCell ref="C16:D16"/>
    <mergeCell ref="F16:G16"/>
    <mergeCell ref="H16:I16"/>
    <mergeCell ref="A17:B17"/>
    <mergeCell ref="C17:D17"/>
    <mergeCell ref="F17:G17"/>
    <mergeCell ref="H17:I17"/>
    <mergeCell ref="A9:B9"/>
    <mergeCell ref="C9:D9"/>
    <mergeCell ref="E9:F9"/>
    <mergeCell ref="G9:I9"/>
    <mergeCell ref="A11:D11"/>
    <mergeCell ref="A13:I13"/>
    <mergeCell ref="A7:B8"/>
    <mergeCell ref="C7:D8"/>
    <mergeCell ref="E7:F7"/>
    <mergeCell ref="G7:I7"/>
    <mergeCell ref="E8:F8"/>
    <mergeCell ref="G8:I8"/>
    <mergeCell ref="A5:B5"/>
    <mergeCell ref="C5:D5"/>
    <mergeCell ref="E5:F5"/>
    <mergeCell ref="G5:I5"/>
    <mergeCell ref="A6:B6"/>
    <mergeCell ref="C6:D6"/>
    <mergeCell ref="E6:F6"/>
    <mergeCell ref="G6:I6"/>
    <mergeCell ref="H1:I1"/>
    <mergeCell ref="A2:I2"/>
    <mergeCell ref="C3:H3"/>
    <mergeCell ref="A4:B4"/>
    <mergeCell ref="C4:D4"/>
    <mergeCell ref="E4:F4"/>
    <mergeCell ref="G4:I4"/>
  </mergeCells>
  <dataValidations count="12">
    <dataValidation type="list" allowBlank="1" showInputMessage="1" showErrorMessage="1" errorTitle="Invalid Official Type" error="Please Select from List" sqref="F16:G17">
      <formula1>Judges</formula1>
    </dataValidation>
    <dataValidation type="whole" operator="greaterThan" showInputMessage="1" showErrorMessage="1" error="Please enter a valid BG number" sqref="B45:B49 B66:B70 B18:B21 B24:B28 B31:B35 B38:B42 B52:B56 B59:B63 B73:B77 B80:B84 B87:B91 B94:B114">
      <formula1>1</formula1>
    </dataValidation>
    <dataValidation type="list" allowBlank="1" showInputMessage="1" showErrorMessage="1" errorTitle="Invalid Grade" error="Please enter a grade in the range G to D" sqref="G31:G32 G45:G49 G66:G70 G94:G129 G24:G28 G34:G35 G38:G42 G52:G56 G59:G63 G73:G77 G80:G84 G87:G91 G20:G21">
      <formula1>Grade</formula1>
    </dataValidation>
    <dataValidation type="list" allowBlank="1" showInputMessage="1" showErrorMessage="1" sqref="C5:D5">
      <formula1>Clubnames</formula1>
    </dataValidation>
    <dataValidation type="list" allowBlank="1" showInputMessage="1" showErrorMessage="1" sqref="F64:G65 F50:G51 F36:G37 F22:G23 F78:G79 F92:G93">
      <formula1>Jobs</formula1>
    </dataValidation>
    <dataValidation type="list" allowBlank="1" showInputMessage="1" showErrorMessage="1" sqref="F71:G72 F57:G58 F29:G30 F43:G44 F85:G86">
      <formula1>Judges</formula1>
    </dataValidation>
    <dataValidation type="list" allowBlank="1" showInputMessage="1" showErrorMessage="1" sqref="H71:I71 H64 H57:I57 H50 H36 H29:I29 H22 H16:I16 H43:I43 H78 H85:I85 H92">
      <formula1>When</formula1>
    </dataValidation>
    <dataValidation type="date" allowBlank="1" showInputMessage="1" showErrorMessage="1" errorTitle="Invalid Date" error="Please enter a valid date" sqref="E66:E70 E45:E49 E18:E21 E24:E28 E31:E35 E38:E42 E52:E56 E59:E63 E73:E77 E80:E84 E87:E91 E94:E129">
      <formula1>14611</formula1>
      <formula2>40544</formula2>
    </dataValidation>
    <dataValidation type="list" allowBlank="1" showInputMessage="1" showErrorMessage="1" errorTitle="Invalid Grade" error="Please enter a grade in the range 3 to 6" sqref="G33">
      <formula1>Grade</formula1>
    </dataValidation>
    <dataValidation type="list" allowBlank="1" showInputMessage="1" showErrorMessage="1" sqref="F66:F70 F45:F49 F18:F21 F24:F28 F31:F35 F38:F42 F52:F56 F59:F63 F73:F77 F80:F84 F87:F91 F94:F129">
      <formula1>Gender</formula1>
    </dataValidation>
    <dataValidation type="list" allowBlank="1" showInputMessage="1" showErrorMessage="1" sqref="I66:I70 I45:I49 I18:I21 I24:I28 I31:I35 I38:I42 I52:I56 I59:I63 I73:I77 I80:I84 I87:I91 I94:I129">
      <formula1>Teams</formula1>
    </dataValidation>
    <dataValidation type="list" allowBlank="1" showInputMessage="1" showErrorMessage="1" errorTitle="Invalid Grade" error="Please enter a grade in the range G to D" sqref="G18:G19">
      <formula1>GradesDMT</formula1>
    </dataValidation>
  </dataValidations>
  <pageMargins left="0.75" right="0.75" top="0.65" bottom="0.61" header="0.5" footer="0.5"/>
  <pageSetup paperSize="9" scale="70" fitToHeight="2" orientation="portrait"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V47"/>
  <sheetViews>
    <sheetView workbookViewId="0">
      <selection activeCell="G4" sqref="G4:H4"/>
    </sheetView>
  </sheetViews>
  <sheetFormatPr defaultRowHeight="12.75" x14ac:dyDescent="0.2"/>
  <cols>
    <col min="1" max="1" width="14" style="2" customWidth="1"/>
    <col min="2" max="2" width="17" style="2" customWidth="1"/>
    <col min="3" max="3" width="10.140625" style="2" customWidth="1"/>
    <col min="4" max="4" width="5.28515625" style="2" customWidth="1"/>
    <col min="5" max="5" width="7" style="2" bestFit="1" customWidth="1"/>
    <col min="6" max="6" width="4.28515625" style="2" customWidth="1"/>
    <col min="7" max="7" width="21.85546875" style="2" customWidth="1"/>
    <col min="8" max="8" width="34.28515625" style="2" customWidth="1"/>
    <col min="9" max="11" width="27.5703125" style="2" customWidth="1"/>
  </cols>
  <sheetData>
    <row r="1" spans="1:11" ht="20.25" x14ac:dyDescent="0.2">
      <c r="A1" s="272" t="s">
        <v>207</v>
      </c>
      <c r="B1" s="272"/>
      <c r="C1" s="272"/>
      <c r="D1" s="272"/>
      <c r="E1" s="272"/>
      <c r="F1" s="272"/>
      <c r="G1" s="272"/>
      <c r="H1" s="272"/>
    </row>
    <row r="2" spans="1:11" ht="13.5" thickBot="1" x14ac:dyDescent="0.25"/>
    <row r="3" spans="1:11" s="57" customFormat="1" ht="62.25" customHeight="1" x14ac:dyDescent="0.2">
      <c r="A3" s="58" t="str">
        <f>Entries!A4</f>
        <v>Event</v>
      </c>
      <c r="B3" s="274" t="str">
        <f>Entries!C4</f>
        <v>2016-17 Eastern Region NDP (inc TPD)</v>
      </c>
      <c r="C3" s="275"/>
      <c r="D3" s="121"/>
      <c r="E3" s="282" t="str">
        <f>Entries!E4</f>
        <v>Venue</v>
      </c>
      <c r="F3" s="282"/>
      <c r="G3" s="278" t="str">
        <f>IF(Entries!G4="","",Entries!G4)</f>
        <v xml:space="preserve">University of Cambridge Sports Centre
off Charles Babbage Road
Cambridge
CB3 0FS
</v>
      </c>
      <c r="H3" s="279"/>
      <c r="I3" s="56"/>
      <c r="J3" s="56"/>
      <c r="K3" s="56"/>
    </row>
    <row r="4" spans="1:11" ht="16.5" thickBot="1" x14ac:dyDescent="0.25">
      <c r="A4" s="59" t="str">
        <f>Entries!A5</f>
        <v>Club</v>
      </c>
      <c r="B4" s="276" t="str">
        <f>IF(Entries!C5="","",Entries!C5)</f>
        <v>Your club</v>
      </c>
      <c r="C4" s="277"/>
      <c r="D4" s="122"/>
      <c r="E4" s="285" t="str">
        <f>Entries!E5</f>
        <v>Date</v>
      </c>
      <c r="F4" s="285"/>
      <c r="G4" s="280" t="str">
        <f>IF(Entries!G5="","",Entries!G5)</f>
        <v>Sunday January 15th 2017</v>
      </c>
      <c r="H4" s="281"/>
    </row>
    <row r="5" spans="1:11" ht="9.9499999999999993" customHeight="1" x14ac:dyDescent="0.2">
      <c r="A5" s="62"/>
      <c r="B5" s="63"/>
      <c r="C5" s="64"/>
      <c r="D5" s="64"/>
      <c r="E5" s="64"/>
      <c r="F5" s="62"/>
      <c r="G5" s="65"/>
      <c r="H5" s="65"/>
    </row>
    <row r="7" spans="1:11" ht="18.75" customHeight="1" x14ac:dyDescent="0.25">
      <c r="A7" s="286" t="s">
        <v>45</v>
      </c>
      <c r="B7" s="286"/>
      <c r="C7" s="286"/>
      <c r="D7" s="286"/>
      <c r="E7" s="286"/>
      <c r="F7" s="286"/>
      <c r="G7" s="286"/>
      <c r="H7" s="286"/>
      <c r="I7" s="75"/>
    </row>
    <row r="9" spans="1:11" ht="21" customHeight="1" x14ac:dyDescent="0.25">
      <c r="A9" s="273" t="s">
        <v>12</v>
      </c>
      <c r="B9" s="273"/>
      <c r="C9" s="273"/>
      <c r="D9" s="273"/>
      <c r="E9" s="273"/>
      <c r="F9" s="273"/>
      <c r="G9" s="273"/>
      <c r="H9" s="273"/>
    </row>
    <row r="10" spans="1:11" ht="15" customHeight="1" x14ac:dyDescent="0.25">
      <c r="A10" s="60"/>
      <c r="B10" s="60"/>
      <c r="C10" s="60"/>
      <c r="D10" s="60"/>
      <c r="E10" s="60"/>
      <c r="F10" s="60"/>
      <c r="G10" s="60"/>
      <c r="H10" s="60"/>
    </row>
    <row r="11" spans="1:11" ht="30" customHeight="1" x14ac:dyDescent="0.2">
      <c r="A11" s="284" t="s">
        <v>83</v>
      </c>
      <c r="B11" s="284"/>
      <c r="C11" s="284"/>
      <c r="D11" s="284"/>
      <c r="E11" s="284"/>
      <c r="F11" s="284"/>
      <c r="G11" s="284"/>
      <c r="H11" s="284"/>
    </row>
    <row r="12" spans="1:11" ht="84" customHeight="1" x14ac:dyDescent="0.2">
      <c r="A12" s="284" t="s">
        <v>414</v>
      </c>
      <c r="B12" s="284"/>
      <c r="C12" s="284"/>
      <c r="D12" s="284"/>
      <c r="E12" s="284"/>
      <c r="F12" s="284"/>
      <c r="G12" s="284"/>
      <c r="H12" s="284"/>
    </row>
    <row r="13" spans="1:11" ht="22.5" customHeight="1" x14ac:dyDescent="0.2">
      <c r="A13" s="284" t="s">
        <v>233</v>
      </c>
      <c r="B13" s="284"/>
      <c r="C13" s="284"/>
      <c r="D13" s="284"/>
      <c r="E13" s="284"/>
      <c r="F13" s="284"/>
      <c r="G13" s="284"/>
      <c r="H13" s="284"/>
    </row>
    <row r="14" spans="1:11" ht="15" customHeight="1" x14ac:dyDescent="0.2">
      <c r="A14" s="284" t="s">
        <v>248</v>
      </c>
      <c r="B14" s="284"/>
      <c r="C14" s="284"/>
      <c r="D14" s="284"/>
      <c r="E14" s="284"/>
      <c r="F14" s="284"/>
      <c r="G14" s="284"/>
      <c r="H14" s="284"/>
    </row>
    <row r="15" spans="1:11" ht="31.5" customHeight="1" x14ac:dyDescent="0.25">
      <c r="A15" s="273" t="s">
        <v>13</v>
      </c>
      <c r="B15" s="273"/>
      <c r="C15" s="273"/>
      <c r="D15" s="273"/>
      <c r="E15" s="273"/>
      <c r="F15" s="273"/>
      <c r="G15" s="273"/>
      <c r="H15" s="273"/>
    </row>
    <row r="16" spans="1:11" ht="15" customHeight="1" x14ac:dyDescent="0.25">
      <c r="A16" s="60"/>
      <c r="B16" s="60"/>
      <c r="C16" s="60"/>
      <c r="D16" s="60"/>
      <c r="E16" s="60"/>
      <c r="F16" s="60"/>
      <c r="G16" s="60"/>
      <c r="H16" s="60"/>
    </row>
    <row r="17" spans="1:9" ht="15" x14ac:dyDescent="0.2">
      <c r="A17" s="268" t="s">
        <v>84</v>
      </c>
      <c r="B17" s="268"/>
      <c r="C17" s="269"/>
      <c r="D17" s="269"/>
      <c r="E17" s="269"/>
      <c r="F17" s="269"/>
      <c r="G17" s="269"/>
    </row>
    <row r="18" spans="1:9" ht="32.25" customHeight="1" x14ac:dyDescent="0.2">
      <c r="A18" s="268" t="s">
        <v>413</v>
      </c>
      <c r="B18" s="268"/>
      <c r="C18" s="269"/>
      <c r="D18" s="269"/>
      <c r="E18" s="269"/>
      <c r="F18" s="269"/>
      <c r="G18" s="269"/>
      <c r="H18" s="270"/>
    </row>
    <row r="19" spans="1:9" ht="16.5" customHeight="1" x14ac:dyDescent="0.2">
      <c r="A19" s="283" t="s">
        <v>205</v>
      </c>
      <c r="B19" s="283"/>
      <c r="C19" s="283"/>
      <c r="D19" s="283"/>
      <c r="E19" s="283"/>
      <c r="F19" s="283"/>
      <c r="G19" s="283"/>
      <c r="H19" s="231"/>
      <c r="I19" s="231"/>
    </row>
    <row r="20" spans="1:9" ht="15" customHeight="1" x14ac:dyDescent="0.2">
      <c r="A20" s="284" t="s">
        <v>206</v>
      </c>
      <c r="B20" s="284"/>
      <c r="C20" s="284"/>
      <c r="D20" s="284"/>
      <c r="E20" s="284"/>
      <c r="F20" s="284"/>
      <c r="G20" s="284"/>
      <c r="H20" s="284"/>
    </row>
    <row r="21" spans="1:9" ht="17.25" customHeight="1" x14ac:dyDescent="0.2">
      <c r="A21" s="61"/>
      <c r="B21" s="61"/>
    </row>
    <row r="22" spans="1:9" ht="17.25" customHeight="1" x14ac:dyDescent="0.25">
      <c r="A22" s="273" t="s">
        <v>232</v>
      </c>
      <c r="B22" s="273"/>
    </row>
    <row r="23" spans="1:9" ht="21" hidden="1" customHeight="1" x14ac:dyDescent="0.2">
      <c r="A23" s="287" t="s">
        <v>75</v>
      </c>
      <c r="B23" s="287"/>
      <c r="C23" s="287"/>
      <c r="D23" s="287"/>
      <c r="E23" s="287"/>
      <c r="F23" s="287"/>
      <c r="G23" s="287"/>
      <c r="H23" s="287"/>
    </row>
    <row r="24" spans="1:9" ht="15" customHeight="1" x14ac:dyDescent="0.25">
      <c r="A24" s="60"/>
      <c r="B24" s="60"/>
      <c r="C24" s="60"/>
      <c r="D24" s="60"/>
      <c r="E24" s="60"/>
      <c r="F24" s="60"/>
      <c r="G24" s="60"/>
      <c r="H24" s="60"/>
    </row>
    <row r="25" spans="1:9" ht="15" x14ac:dyDescent="0.2">
      <c r="A25" s="268" t="s">
        <v>84</v>
      </c>
      <c r="B25" s="268"/>
      <c r="C25" s="269"/>
      <c r="D25" s="269"/>
      <c r="E25" s="269"/>
      <c r="F25" s="269"/>
      <c r="G25" s="269"/>
    </row>
    <row r="26" spans="1:9" ht="15" customHeight="1" x14ac:dyDescent="0.25">
      <c r="A26" s="60"/>
      <c r="B26" s="60"/>
      <c r="C26" s="60"/>
      <c r="D26" s="60"/>
      <c r="E26" s="60"/>
      <c r="F26" s="60"/>
      <c r="G26" s="60"/>
      <c r="H26" s="60"/>
    </row>
    <row r="27" spans="1:9" ht="17.25" customHeight="1" x14ac:dyDescent="0.25">
      <c r="A27" s="273" t="s">
        <v>231</v>
      </c>
      <c r="B27" s="273"/>
    </row>
    <row r="28" spans="1:9" ht="48.75" customHeight="1" x14ac:dyDescent="0.2">
      <c r="A28" s="289" t="s">
        <v>393</v>
      </c>
      <c r="B28" s="289"/>
      <c r="C28" s="290"/>
      <c r="D28" s="290"/>
      <c r="E28" s="290"/>
      <c r="F28" s="290"/>
      <c r="G28" s="290"/>
    </row>
    <row r="29" spans="1:9" ht="30" customHeight="1" x14ac:dyDescent="0.2">
      <c r="A29" s="271" t="s">
        <v>367</v>
      </c>
      <c r="B29" s="271"/>
      <c r="C29" s="271"/>
      <c r="D29" s="271"/>
      <c r="E29" s="271"/>
      <c r="F29" s="271"/>
      <c r="G29" s="271"/>
      <c r="H29" s="271"/>
    </row>
    <row r="30" spans="1:9" ht="35.25" customHeight="1" x14ac:dyDescent="0.2">
      <c r="A30" s="183" t="s">
        <v>364</v>
      </c>
      <c r="B30" s="183" t="s">
        <v>365</v>
      </c>
      <c r="C30" s="183" t="s">
        <v>366</v>
      </c>
    </row>
    <row r="31" spans="1:9" ht="13.5" customHeight="1" x14ac:dyDescent="0.2">
      <c r="A31" s="184">
        <v>1</v>
      </c>
      <c r="B31" s="184">
        <v>1</v>
      </c>
      <c r="C31" s="184">
        <v>0</v>
      </c>
    </row>
    <row r="32" spans="1:9" ht="13.5" customHeight="1" x14ac:dyDescent="0.2">
      <c r="A32" s="184">
        <v>5</v>
      </c>
      <c r="B32" s="184">
        <v>1</v>
      </c>
      <c r="C32" s="184">
        <v>1</v>
      </c>
    </row>
    <row r="33" spans="1:256" ht="13.5" customHeight="1" x14ac:dyDescent="0.2">
      <c r="A33" s="184">
        <v>10</v>
      </c>
      <c r="B33" s="184">
        <v>2</v>
      </c>
      <c r="C33" s="184">
        <v>1</v>
      </c>
    </row>
    <row r="34" spans="1:256" ht="13.5" customHeight="1" x14ac:dyDescent="0.2">
      <c r="A34" s="184">
        <v>15</v>
      </c>
      <c r="B34" s="184">
        <v>2</v>
      </c>
      <c r="C34" s="184">
        <v>2</v>
      </c>
    </row>
    <row r="35" spans="1:256" ht="13.5" customHeight="1" x14ac:dyDescent="0.2">
      <c r="A35" s="184">
        <v>20</v>
      </c>
      <c r="B35" s="184">
        <v>3</v>
      </c>
      <c r="C35" s="184">
        <v>2</v>
      </c>
    </row>
    <row r="36" spans="1:256" ht="13.5" customHeight="1" x14ac:dyDescent="0.2">
      <c r="A36" s="184">
        <v>25</v>
      </c>
      <c r="B36" s="184">
        <v>3</v>
      </c>
      <c r="C36" s="184">
        <v>3</v>
      </c>
    </row>
    <row r="37" spans="1:256" ht="13.5" customHeight="1" x14ac:dyDescent="0.2">
      <c r="A37" s="184">
        <v>30</v>
      </c>
      <c r="B37" s="184">
        <v>4</v>
      </c>
      <c r="C37" s="184">
        <v>3</v>
      </c>
    </row>
    <row r="38" spans="1:256" ht="13.5" customHeight="1" x14ac:dyDescent="0.2">
      <c r="A38" s="184">
        <v>35</v>
      </c>
      <c r="B38" s="184">
        <v>4</v>
      </c>
      <c r="C38" s="184">
        <v>4</v>
      </c>
    </row>
    <row r="39" spans="1:256" ht="13.5" customHeight="1" x14ac:dyDescent="0.2">
      <c r="A39" s="184">
        <v>40</v>
      </c>
      <c r="B39" s="184">
        <v>5</v>
      </c>
      <c r="C39" s="184">
        <v>4</v>
      </c>
    </row>
    <row r="40" spans="1:256" ht="13.5" customHeight="1" x14ac:dyDescent="0.2">
      <c r="A40" s="184">
        <v>45</v>
      </c>
      <c r="B40" s="184">
        <v>5</v>
      </c>
      <c r="C40" s="184">
        <v>5</v>
      </c>
    </row>
    <row r="41" spans="1:256" ht="13.5" customHeight="1" x14ac:dyDescent="0.2">
      <c r="A41" s="184">
        <v>50</v>
      </c>
      <c r="B41" s="184">
        <v>6</v>
      </c>
      <c r="C41" s="184">
        <v>5</v>
      </c>
    </row>
    <row r="42" spans="1:256" ht="13.5" customHeight="1" x14ac:dyDescent="0.2">
      <c r="A42" s="184">
        <v>55</v>
      </c>
      <c r="B42" s="184">
        <v>6</v>
      </c>
      <c r="C42" s="184">
        <v>6</v>
      </c>
    </row>
    <row r="43" spans="1:256" ht="13.5" customHeight="1" x14ac:dyDescent="0.2">
      <c r="A43" s="184"/>
      <c r="B43" s="184"/>
      <c r="C43" s="184"/>
    </row>
    <row r="44" spans="1:256" ht="222" customHeight="1" x14ac:dyDescent="0.2">
      <c r="A44" s="267" t="s">
        <v>368</v>
      </c>
      <c r="B44" s="267"/>
      <c r="C44" s="267"/>
      <c r="D44" s="267"/>
      <c r="E44" s="267"/>
      <c r="F44" s="267"/>
      <c r="G44" s="267"/>
      <c r="H44" s="267"/>
    </row>
    <row r="45" spans="1:256" ht="15.75" customHeight="1" x14ac:dyDescent="0.2">
      <c r="A45" s="140"/>
      <c r="B45" s="140"/>
      <c r="C45" s="140"/>
      <c r="D45" s="140"/>
      <c r="E45" s="140"/>
      <c r="F45" s="140"/>
      <c r="G45" s="140"/>
      <c r="H45" s="140"/>
    </row>
    <row r="46" spans="1:256" ht="17.25" customHeight="1" x14ac:dyDescent="0.25">
      <c r="A46" s="273" t="s">
        <v>86</v>
      </c>
      <c r="B46" s="273"/>
    </row>
    <row r="47" spans="1:256" ht="185.25" customHeight="1" x14ac:dyDescent="0.2">
      <c r="A47" s="288" t="s">
        <v>199</v>
      </c>
      <c r="B47" s="288"/>
      <c r="C47" s="288"/>
      <c r="D47" s="288"/>
      <c r="E47" s="288"/>
      <c r="F47" s="288"/>
      <c r="G47" s="288"/>
      <c r="H47" s="288"/>
      <c r="I47" s="267"/>
      <c r="J47" s="267"/>
      <c r="K47" s="267"/>
      <c r="L47" s="267"/>
      <c r="M47" s="267"/>
      <c r="N47" s="267"/>
      <c r="O47" s="267"/>
      <c r="P47" s="267"/>
      <c r="Q47" s="267" t="s">
        <v>85</v>
      </c>
      <c r="R47" s="267"/>
      <c r="S47" s="267"/>
      <c r="T47" s="267"/>
      <c r="U47" s="267"/>
      <c r="V47" s="267"/>
      <c r="W47" s="267"/>
      <c r="X47" s="267"/>
      <c r="Y47" s="267" t="s">
        <v>85</v>
      </c>
      <c r="Z47" s="267"/>
      <c r="AA47" s="267"/>
      <c r="AB47" s="267"/>
      <c r="AC47" s="267"/>
      <c r="AD47" s="267"/>
      <c r="AE47" s="267"/>
      <c r="AF47" s="267"/>
      <c r="AG47" s="267" t="s">
        <v>85</v>
      </c>
      <c r="AH47" s="267"/>
      <c r="AI47" s="267"/>
      <c r="AJ47" s="267"/>
      <c r="AK47" s="267"/>
      <c r="AL47" s="267"/>
      <c r="AM47" s="267"/>
      <c r="AN47" s="267"/>
      <c r="AO47" s="267" t="s">
        <v>85</v>
      </c>
      <c r="AP47" s="267"/>
      <c r="AQ47" s="267"/>
      <c r="AR47" s="267"/>
      <c r="AS47" s="267"/>
      <c r="AT47" s="267"/>
      <c r="AU47" s="267"/>
      <c r="AV47" s="267"/>
      <c r="AW47" s="267" t="s">
        <v>85</v>
      </c>
      <c r="AX47" s="267"/>
      <c r="AY47" s="267"/>
      <c r="AZ47" s="267"/>
      <c r="BA47" s="267"/>
      <c r="BB47" s="267"/>
      <c r="BC47" s="267"/>
      <c r="BD47" s="267"/>
      <c r="BE47" s="267" t="s">
        <v>85</v>
      </c>
      <c r="BF47" s="267"/>
      <c r="BG47" s="267"/>
      <c r="BH47" s="267"/>
      <c r="BI47" s="267"/>
      <c r="BJ47" s="267"/>
      <c r="BK47" s="267"/>
      <c r="BL47" s="267"/>
      <c r="BM47" s="267" t="s">
        <v>85</v>
      </c>
      <c r="BN47" s="267"/>
      <c r="BO47" s="267"/>
      <c r="BP47" s="267"/>
      <c r="BQ47" s="267"/>
      <c r="BR47" s="267"/>
      <c r="BS47" s="267"/>
      <c r="BT47" s="267"/>
      <c r="BU47" s="267" t="s">
        <v>85</v>
      </c>
      <c r="BV47" s="267"/>
      <c r="BW47" s="267"/>
      <c r="BX47" s="267"/>
      <c r="BY47" s="267"/>
      <c r="BZ47" s="267"/>
      <c r="CA47" s="267"/>
      <c r="CB47" s="267"/>
      <c r="CC47" s="267" t="s">
        <v>85</v>
      </c>
      <c r="CD47" s="267"/>
      <c r="CE47" s="267"/>
      <c r="CF47" s="267"/>
      <c r="CG47" s="267"/>
      <c r="CH47" s="267"/>
      <c r="CI47" s="267"/>
      <c r="CJ47" s="267"/>
      <c r="CK47" s="267" t="s">
        <v>85</v>
      </c>
      <c r="CL47" s="267"/>
      <c r="CM47" s="267"/>
      <c r="CN47" s="267"/>
      <c r="CO47" s="267"/>
      <c r="CP47" s="267"/>
      <c r="CQ47" s="267"/>
      <c r="CR47" s="267"/>
      <c r="CS47" s="267" t="s">
        <v>85</v>
      </c>
      <c r="CT47" s="267"/>
      <c r="CU47" s="267"/>
      <c r="CV47" s="267"/>
      <c r="CW47" s="267"/>
      <c r="CX47" s="267"/>
      <c r="CY47" s="267"/>
      <c r="CZ47" s="267"/>
      <c r="DA47" s="267" t="s">
        <v>85</v>
      </c>
      <c r="DB47" s="267"/>
      <c r="DC47" s="267"/>
      <c r="DD47" s="267"/>
      <c r="DE47" s="267"/>
      <c r="DF47" s="267"/>
      <c r="DG47" s="267"/>
      <c r="DH47" s="267"/>
      <c r="DI47" s="267" t="s">
        <v>85</v>
      </c>
      <c r="DJ47" s="267"/>
      <c r="DK47" s="267"/>
      <c r="DL47" s="267"/>
      <c r="DM47" s="267"/>
      <c r="DN47" s="267"/>
      <c r="DO47" s="267"/>
      <c r="DP47" s="267"/>
      <c r="DQ47" s="267" t="s">
        <v>85</v>
      </c>
      <c r="DR47" s="267"/>
      <c r="DS47" s="267"/>
      <c r="DT47" s="267"/>
      <c r="DU47" s="267"/>
      <c r="DV47" s="267"/>
      <c r="DW47" s="267"/>
      <c r="DX47" s="267"/>
      <c r="DY47" s="267" t="s">
        <v>85</v>
      </c>
      <c r="DZ47" s="267"/>
      <c r="EA47" s="267"/>
      <c r="EB47" s="267"/>
      <c r="EC47" s="267"/>
      <c r="ED47" s="267"/>
      <c r="EE47" s="267"/>
      <c r="EF47" s="267"/>
      <c r="EG47" s="267" t="s">
        <v>85</v>
      </c>
      <c r="EH47" s="267"/>
      <c r="EI47" s="267"/>
      <c r="EJ47" s="267"/>
      <c r="EK47" s="267"/>
      <c r="EL47" s="267"/>
      <c r="EM47" s="267"/>
      <c r="EN47" s="267"/>
      <c r="EO47" s="267" t="s">
        <v>85</v>
      </c>
      <c r="EP47" s="267"/>
      <c r="EQ47" s="267"/>
      <c r="ER47" s="267"/>
      <c r="ES47" s="267"/>
      <c r="ET47" s="267"/>
      <c r="EU47" s="267"/>
      <c r="EV47" s="267"/>
      <c r="EW47" s="267" t="s">
        <v>85</v>
      </c>
      <c r="EX47" s="267"/>
      <c r="EY47" s="267"/>
      <c r="EZ47" s="267"/>
      <c r="FA47" s="267"/>
      <c r="FB47" s="267"/>
      <c r="FC47" s="267"/>
      <c r="FD47" s="267"/>
      <c r="FE47" s="267" t="s">
        <v>85</v>
      </c>
      <c r="FF47" s="267"/>
      <c r="FG47" s="267"/>
      <c r="FH47" s="267"/>
      <c r="FI47" s="267"/>
      <c r="FJ47" s="267"/>
      <c r="FK47" s="267"/>
      <c r="FL47" s="267"/>
      <c r="FM47" s="267" t="s">
        <v>85</v>
      </c>
      <c r="FN47" s="267"/>
      <c r="FO47" s="267"/>
      <c r="FP47" s="267"/>
      <c r="FQ47" s="267"/>
      <c r="FR47" s="267"/>
      <c r="FS47" s="267"/>
      <c r="FT47" s="267"/>
      <c r="FU47" s="267" t="s">
        <v>85</v>
      </c>
      <c r="FV47" s="267"/>
      <c r="FW47" s="267"/>
      <c r="FX47" s="267"/>
      <c r="FY47" s="267"/>
      <c r="FZ47" s="267"/>
      <c r="GA47" s="267"/>
      <c r="GB47" s="267"/>
      <c r="GC47" s="267" t="s">
        <v>85</v>
      </c>
      <c r="GD47" s="267"/>
      <c r="GE47" s="267"/>
      <c r="GF47" s="267"/>
      <c r="GG47" s="267"/>
      <c r="GH47" s="267"/>
      <c r="GI47" s="267"/>
      <c r="GJ47" s="267"/>
      <c r="GK47" s="267" t="s">
        <v>85</v>
      </c>
      <c r="GL47" s="267"/>
      <c r="GM47" s="267"/>
      <c r="GN47" s="267"/>
      <c r="GO47" s="267"/>
      <c r="GP47" s="267"/>
      <c r="GQ47" s="267"/>
      <c r="GR47" s="267"/>
      <c r="GS47" s="267" t="s">
        <v>85</v>
      </c>
      <c r="GT47" s="267"/>
      <c r="GU47" s="267"/>
      <c r="GV47" s="267"/>
      <c r="GW47" s="267"/>
      <c r="GX47" s="267"/>
      <c r="GY47" s="267"/>
      <c r="GZ47" s="267"/>
      <c r="HA47" s="267" t="s">
        <v>85</v>
      </c>
      <c r="HB47" s="267"/>
      <c r="HC47" s="267"/>
      <c r="HD47" s="267"/>
      <c r="HE47" s="267"/>
      <c r="HF47" s="267"/>
      <c r="HG47" s="267"/>
      <c r="HH47" s="267"/>
      <c r="HI47" s="267" t="s">
        <v>85</v>
      </c>
      <c r="HJ47" s="267"/>
      <c r="HK47" s="267"/>
      <c r="HL47" s="267"/>
      <c r="HM47" s="267"/>
      <c r="HN47" s="267"/>
      <c r="HO47" s="267"/>
      <c r="HP47" s="267"/>
      <c r="HQ47" s="267" t="s">
        <v>85</v>
      </c>
      <c r="HR47" s="267"/>
      <c r="HS47" s="267"/>
      <c r="HT47" s="267"/>
      <c r="HU47" s="267"/>
      <c r="HV47" s="267"/>
      <c r="HW47" s="267"/>
      <c r="HX47" s="267"/>
      <c r="HY47" s="267" t="s">
        <v>85</v>
      </c>
      <c r="HZ47" s="267"/>
      <c r="IA47" s="267"/>
      <c r="IB47" s="267"/>
      <c r="IC47" s="267"/>
      <c r="ID47" s="267"/>
      <c r="IE47" s="267"/>
      <c r="IF47" s="267"/>
      <c r="IG47" s="267" t="s">
        <v>85</v>
      </c>
      <c r="IH47" s="267"/>
      <c r="II47" s="267"/>
      <c r="IJ47" s="267"/>
      <c r="IK47" s="267"/>
      <c r="IL47" s="267"/>
      <c r="IM47" s="267"/>
      <c r="IN47" s="267"/>
      <c r="IO47" s="267" t="s">
        <v>85</v>
      </c>
      <c r="IP47" s="267"/>
      <c r="IQ47" s="267"/>
      <c r="IR47" s="267"/>
      <c r="IS47" s="267"/>
      <c r="IT47" s="267"/>
      <c r="IU47" s="267"/>
      <c r="IV47" s="267"/>
    </row>
  </sheetData>
  <sheetProtection algorithmName="SHA-512" hashValue="HPAXhTef+CQwdGeWPfDN+EIp3eD+fDk3+P+pSFAwzTj72oY1hIfaht+6DWGRbSYxegIMc+Y985rtWxMDgCi6yA==" saltValue="eglh0Vi5ngTiaOg8yy7q0A==" spinCount="100000" sheet="1" selectLockedCells="1"/>
  <mergeCells count="58">
    <mergeCell ref="E4:F4"/>
    <mergeCell ref="A7:H7"/>
    <mergeCell ref="A23:H23"/>
    <mergeCell ref="A9:H9"/>
    <mergeCell ref="EO47:EV47"/>
    <mergeCell ref="DI47:DP47"/>
    <mergeCell ref="CS47:CZ47"/>
    <mergeCell ref="DA47:DH47"/>
    <mergeCell ref="AG47:AN47"/>
    <mergeCell ref="Q47:X47"/>
    <mergeCell ref="A20:H20"/>
    <mergeCell ref="A47:H47"/>
    <mergeCell ref="A13:H13"/>
    <mergeCell ref="I47:P47"/>
    <mergeCell ref="A27:B27"/>
    <mergeCell ref="A28:G28"/>
    <mergeCell ref="A1:H1"/>
    <mergeCell ref="A46:B46"/>
    <mergeCell ref="B3:C3"/>
    <mergeCell ref="B4:C4"/>
    <mergeCell ref="G3:H3"/>
    <mergeCell ref="G4:H4"/>
    <mergeCell ref="A25:G25"/>
    <mergeCell ref="E3:F3"/>
    <mergeCell ref="A15:H15"/>
    <mergeCell ref="A17:G17"/>
    <mergeCell ref="A19:I19"/>
    <mergeCell ref="A11:H11"/>
    <mergeCell ref="A44:H44"/>
    <mergeCell ref="A14:H14"/>
    <mergeCell ref="A22:B22"/>
    <mergeCell ref="A12:H12"/>
    <mergeCell ref="A18:H18"/>
    <mergeCell ref="Y47:AF47"/>
    <mergeCell ref="IO47:IV47"/>
    <mergeCell ref="GS47:GZ47"/>
    <mergeCell ref="HA47:HH47"/>
    <mergeCell ref="HI47:HP47"/>
    <mergeCell ref="HQ47:HX47"/>
    <mergeCell ref="IG47:IN47"/>
    <mergeCell ref="HY47:IF47"/>
    <mergeCell ref="AO47:AV47"/>
    <mergeCell ref="AW47:BD47"/>
    <mergeCell ref="BE47:BL47"/>
    <mergeCell ref="GC47:GJ47"/>
    <mergeCell ref="GK47:GR47"/>
    <mergeCell ref="FE47:FL47"/>
    <mergeCell ref="A29:H29"/>
    <mergeCell ref="FM47:FT47"/>
    <mergeCell ref="FU47:GB47"/>
    <mergeCell ref="DQ47:DX47"/>
    <mergeCell ref="EW47:FD47"/>
    <mergeCell ref="BM47:BT47"/>
    <mergeCell ref="BU47:CB47"/>
    <mergeCell ref="CC47:CJ47"/>
    <mergeCell ref="CK47:CR47"/>
    <mergeCell ref="DY47:EF47"/>
    <mergeCell ref="EG47:EN47"/>
  </mergeCells>
  <phoneticPr fontId="7" type="noConversion"/>
  <pageMargins left="0.74803149606299213" right="0.74803149606299213" top="0.39370078740157483" bottom="0.98425196850393704" header="0.31496062992125984" footer="0.51181102362204722"/>
  <pageSetup paperSize="9" scale="54" orientation="portrait"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35"/>
  <sheetViews>
    <sheetView zoomScaleNormal="100" workbookViewId="0">
      <selection activeCell="A19" sqref="A19"/>
    </sheetView>
  </sheetViews>
  <sheetFormatPr defaultRowHeight="12.75" x14ac:dyDescent="0.2"/>
  <cols>
    <col min="1" max="1" width="4" style="105" customWidth="1"/>
    <col min="2" max="2" width="107.42578125" style="71" customWidth="1"/>
  </cols>
  <sheetData>
    <row r="1" spans="1:7" ht="20.25" x14ac:dyDescent="0.3">
      <c r="B1" s="74" t="s">
        <v>47</v>
      </c>
      <c r="C1" s="71"/>
      <c r="D1" s="71"/>
      <c r="E1" s="71"/>
      <c r="F1" s="71"/>
      <c r="G1" s="71"/>
    </row>
    <row r="2" spans="1:7" x14ac:dyDescent="0.2">
      <c r="A2" s="291" t="s">
        <v>44</v>
      </c>
      <c r="B2" s="208"/>
    </row>
    <row r="3" spans="1:7" x14ac:dyDescent="0.2">
      <c r="A3" s="105">
        <v>1</v>
      </c>
      <c r="B3" s="72" t="s">
        <v>56</v>
      </c>
    </row>
    <row r="4" spans="1:7" x14ac:dyDescent="0.2">
      <c r="A4" s="105">
        <v>2</v>
      </c>
      <c r="B4" s="133" t="s">
        <v>204</v>
      </c>
    </row>
    <row r="5" spans="1:7" x14ac:dyDescent="0.2">
      <c r="A5" s="105">
        <v>3</v>
      </c>
      <c r="B5" s="133" t="s">
        <v>170</v>
      </c>
    </row>
    <row r="6" spans="1:7" x14ac:dyDescent="0.2">
      <c r="B6" s="106"/>
    </row>
    <row r="7" spans="1:7" ht="26.25" customHeight="1" x14ac:dyDescent="0.2">
      <c r="A7" s="292" t="s">
        <v>319</v>
      </c>
      <c r="B7" s="293"/>
    </row>
    <row r="8" spans="1:7" x14ac:dyDescent="0.2">
      <c r="B8" s="106"/>
    </row>
    <row r="9" spans="1:7" x14ac:dyDescent="0.2">
      <c r="A9" s="291" t="s">
        <v>57</v>
      </c>
      <c r="B9" s="208"/>
    </row>
    <row r="10" spans="1:7" x14ac:dyDescent="0.2">
      <c r="A10" s="105">
        <v>1</v>
      </c>
      <c r="B10" s="72" t="s">
        <v>53</v>
      </c>
    </row>
    <row r="11" spans="1:7" x14ac:dyDescent="0.2">
      <c r="A11" s="105">
        <v>2</v>
      </c>
      <c r="B11" s="72" t="s">
        <v>52</v>
      </c>
    </row>
    <row r="12" spans="1:7" x14ac:dyDescent="0.2">
      <c r="A12" s="105">
        <v>3</v>
      </c>
      <c r="B12" s="133" t="s">
        <v>200</v>
      </c>
    </row>
    <row r="13" spans="1:7" x14ac:dyDescent="0.2">
      <c r="A13" s="105">
        <v>4</v>
      </c>
      <c r="B13" s="72" t="s">
        <v>51</v>
      </c>
    </row>
    <row r="14" spans="1:7" ht="25.5" x14ac:dyDescent="0.2">
      <c r="A14" s="105">
        <v>5</v>
      </c>
      <c r="B14" s="134" t="s">
        <v>214</v>
      </c>
    </row>
    <row r="15" spans="1:7" x14ac:dyDescent="0.2">
      <c r="A15" s="105">
        <v>6</v>
      </c>
      <c r="B15" s="133" t="s">
        <v>93</v>
      </c>
    </row>
    <row r="16" spans="1:7" x14ac:dyDescent="0.2">
      <c r="A16" s="105">
        <v>7</v>
      </c>
      <c r="B16" s="72" t="s">
        <v>50</v>
      </c>
    </row>
    <row r="17" spans="1:2" x14ac:dyDescent="0.2">
      <c r="A17" s="105">
        <v>8</v>
      </c>
      <c r="B17" s="72" t="s">
        <v>49</v>
      </c>
    </row>
    <row r="18" spans="1:2" x14ac:dyDescent="0.2">
      <c r="A18" s="105">
        <v>9</v>
      </c>
      <c r="B18" s="133" t="s">
        <v>202</v>
      </c>
    </row>
    <row r="19" spans="1:2" ht="25.5" x14ac:dyDescent="0.2">
      <c r="A19" s="105">
        <v>11</v>
      </c>
      <c r="B19" s="134" t="s">
        <v>321</v>
      </c>
    </row>
    <row r="20" spans="1:2" x14ac:dyDescent="0.2">
      <c r="A20" s="105">
        <v>12</v>
      </c>
      <c r="B20" s="133" t="s">
        <v>203</v>
      </c>
    </row>
    <row r="21" spans="1:2" x14ac:dyDescent="0.2">
      <c r="B21" s="73" t="s">
        <v>58</v>
      </c>
    </row>
    <row r="22" spans="1:2" x14ac:dyDescent="0.2">
      <c r="B22" s="73" t="s">
        <v>201</v>
      </c>
    </row>
    <row r="23" spans="1:2" x14ac:dyDescent="0.2">
      <c r="B23" s="106"/>
    </row>
    <row r="24" spans="1:2" x14ac:dyDescent="0.2">
      <c r="A24" s="291" t="s">
        <v>44</v>
      </c>
      <c r="B24" s="208"/>
    </row>
    <row r="25" spans="1:2" x14ac:dyDescent="0.2">
      <c r="A25" s="105">
        <v>1</v>
      </c>
      <c r="B25" s="72" t="s">
        <v>48</v>
      </c>
    </row>
    <row r="26" spans="1:2" x14ac:dyDescent="0.2">
      <c r="A26" s="105">
        <v>2</v>
      </c>
      <c r="B26" s="133" t="s">
        <v>78</v>
      </c>
    </row>
    <row r="27" spans="1:2" ht="25.5" x14ac:dyDescent="0.2">
      <c r="A27" s="105">
        <v>3</v>
      </c>
      <c r="B27" s="76" t="s">
        <v>71</v>
      </c>
    </row>
    <row r="28" spans="1:2" ht="28.5" customHeight="1" x14ac:dyDescent="0.2">
      <c r="A28" s="105">
        <v>4</v>
      </c>
      <c r="B28" s="91" t="s">
        <v>72</v>
      </c>
    </row>
    <row r="29" spans="1:2" ht="91.5" customHeight="1" x14ac:dyDescent="0.2">
      <c r="A29" s="105">
        <v>5</v>
      </c>
      <c r="B29" s="91" t="s">
        <v>59</v>
      </c>
    </row>
    <row r="30" spans="1:2" ht="63.75" x14ac:dyDescent="0.2">
      <c r="A30" s="105">
        <v>6</v>
      </c>
      <c r="B30" s="107" t="s">
        <v>54</v>
      </c>
    </row>
    <row r="31" spans="1:2" ht="204.75" customHeight="1" x14ac:dyDescent="0.2">
      <c r="A31" s="105">
        <v>7</v>
      </c>
      <c r="B31" s="76" t="s">
        <v>76</v>
      </c>
    </row>
    <row r="32" spans="1:2" ht="66" customHeight="1" x14ac:dyDescent="0.2">
      <c r="A32" s="105">
        <v>8</v>
      </c>
      <c r="B32" s="76" t="s">
        <v>77</v>
      </c>
    </row>
    <row r="33" spans="1:2" ht="25.5" x14ac:dyDescent="0.2">
      <c r="A33" s="105">
        <v>9</v>
      </c>
      <c r="B33" s="107" t="s">
        <v>55</v>
      </c>
    </row>
    <row r="35" spans="1:2" x14ac:dyDescent="0.2">
      <c r="B35" s="134" t="s">
        <v>320</v>
      </c>
    </row>
  </sheetData>
  <sheetProtection selectLockedCells="1"/>
  <mergeCells count="4">
    <mergeCell ref="A2:B2"/>
    <mergeCell ref="A9:B9"/>
    <mergeCell ref="A24:B24"/>
    <mergeCell ref="A7:B7"/>
  </mergeCells>
  <phoneticPr fontId="7" type="noConversion"/>
  <pageMargins left="0.75" right="0.75" top="1" bottom="1" header="0.5" footer="0.5"/>
  <pageSetup paperSize="9" scale="79"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51"/>
  <sheetViews>
    <sheetView topLeftCell="A17" workbookViewId="0">
      <pane xSplit="1" topLeftCell="B1" activePane="topRight" state="frozen"/>
      <selection pane="topRight" activeCell="A23" sqref="A23"/>
    </sheetView>
  </sheetViews>
  <sheetFormatPr defaultRowHeight="12.75" x14ac:dyDescent="0.2"/>
  <cols>
    <col min="1" max="1" width="28.7109375" style="13" customWidth="1"/>
    <col min="2" max="2" width="19.28515625" style="13" customWidth="1"/>
    <col min="3" max="4" width="15.7109375" style="18" customWidth="1"/>
    <col min="5" max="5" width="15.140625" style="18" customWidth="1"/>
    <col min="6" max="6" width="14.42578125" style="18" customWidth="1"/>
    <col min="7" max="7" width="45.7109375" style="139" customWidth="1"/>
    <col min="8" max="8" width="24.85546875" style="18" customWidth="1"/>
    <col min="9" max="9" width="18.5703125" style="139" customWidth="1"/>
    <col min="10" max="16384" width="9.140625" style="13"/>
  </cols>
  <sheetData>
    <row r="1" spans="1:9" s="20" customFormat="1" ht="36" x14ac:dyDescent="0.25">
      <c r="A1" s="161" t="s">
        <v>14</v>
      </c>
      <c r="B1" s="147" t="s">
        <v>4</v>
      </c>
      <c r="C1" s="148" t="s">
        <v>7</v>
      </c>
      <c r="D1" s="148" t="s">
        <v>3</v>
      </c>
      <c r="E1" s="160" t="s">
        <v>82</v>
      </c>
      <c r="F1" s="148" t="s">
        <v>34</v>
      </c>
      <c r="G1" s="160" t="s">
        <v>35</v>
      </c>
      <c r="H1" s="148" t="s">
        <v>36</v>
      </c>
      <c r="I1" s="160" t="s">
        <v>221</v>
      </c>
    </row>
    <row r="2" spans="1:9" ht="51" x14ac:dyDescent="0.2">
      <c r="A2" s="164" t="s">
        <v>116</v>
      </c>
      <c r="B2" s="165" t="s">
        <v>235</v>
      </c>
      <c r="C2" s="166" t="s">
        <v>234</v>
      </c>
      <c r="D2" s="168" t="s">
        <v>236</v>
      </c>
      <c r="E2" s="168">
        <v>41476</v>
      </c>
      <c r="F2" s="175" t="s">
        <v>237</v>
      </c>
      <c r="G2" s="162" t="s">
        <v>360</v>
      </c>
      <c r="H2" s="167" t="s">
        <v>197</v>
      </c>
      <c r="I2" s="162" t="s">
        <v>222</v>
      </c>
    </row>
    <row r="3" spans="1:9" ht="51" x14ac:dyDescent="0.2">
      <c r="A3" s="164" t="s">
        <v>114</v>
      </c>
      <c r="B3" s="185" t="s">
        <v>371</v>
      </c>
      <c r="C3" s="186" t="s">
        <v>370</v>
      </c>
      <c r="D3" s="168" t="s">
        <v>356</v>
      </c>
      <c r="E3" s="168">
        <v>41492</v>
      </c>
      <c r="F3" s="169" t="s">
        <v>244</v>
      </c>
      <c r="G3" s="162" t="s">
        <v>369</v>
      </c>
      <c r="H3" s="167" t="s">
        <v>115</v>
      </c>
      <c r="I3" s="162" t="s">
        <v>222</v>
      </c>
    </row>
    <row r="4" spans="1:9" ht="25.5" x14ac:dyDescent="0.2">
      <c r="A4" s="154" t="s">
        <v>241</v>
      </c>
      <c r="B4" s="155" t="s">
        <v>260</v>
      </c>
      <c r="C4" s="156" t="s">
        <v>261</v>
      </c>
      <c r="D4" s="159" t="s">
        <v>242</v>
      </c>
      <c r="E4" s="153">
        <v>84466</v>
      </c>
      <c r="F4" s="178" t="s">
        <v>349</v>
      </c>
      <c r="G4" s="177" t="s">
        <v>243</v>
      </c>
      <c r="H4" s="158" t="s">
        <v>262</v>
      </c>
      <c r="I4" s="162" t="s">
        <v>224</v>
      </c>
    </row>
    <row r="5" spans="1:9" ht="38.25" x14ac:dyDescent="0.2">
      <c r="A5" s="154" t="s">
        <v>80</v>
      </c>
      <c r="B5" s="155" t="s">
        <v>269</v>
      </c>
      <c r="C5" s="156" t="s">
        <v>270</v>
      </c>
      <c r="D5" s="159" t="s">
        <v>228</v>
      </c>
      <c r="E5" s="153">
        <v>41977</v>
      </c>
      <c r="F5" s="157" t="s">
        <v>229</v>
      </c>
      <c r="G5" s="162" t="s">
        <v>213</v>
      </c>
      <c r="H5" s="158" t="s">
        <v>81</v>
      </c>
      <c r="I5" s="162" t="s">
        <v>224</v>
      </c>
    </row>
    <row r="6" spans="1:9" ht="51" x14ac:dyDescent="0.2">
      <c r="A6" s="154" t="s">
        <v>215</v>
      </c>
      <c r="B6" s="155" t="s">
        <v>216</v>
      </c>
      <c r="C6" s="156" t="s">
        <v>217</v>
      </c>
      <c r="D6" s="159" t="s">
        <v>218</v>
      </c>
      <c r="E6" s="159">
        <v>40506</v>
      </c>
      <c r="F6" s="157" t="s">
        <v>219</v>
      </c>
      <c r="G6" s="162" t="s">
        <v>329</v>
      </c>
      <c r="H6" s="158" t="s">
        <v>220</v>
      </c>
      <c r="I6" s="162" t="s">
        <v>222</v>
      </c>
    </row>
    <row r="7" spans="1:9" ht="38.25" x14ac:dyDescent="0.2">
      <c r="A7" s="164" t="s">
        <v>117</v>
      </c>
      <c r="B7" s="165" t="s">
        <v>118</v>
      </c>
      <c r="C7" s="166" t="s">
        <v>119</v>
      </c>
      <c r="D7" s="168" t="s">
        <v>120</v>
      </c>
      <c r="E7" s="168">
        <v>72000</v>
      </c>
      <c r="F7" s="169" t="s">
        <v>121</v>
      </c>
      <c r="G7" s="162" t="s">
        <v>361</v>
      </c>
      <c r="H7" s="167" t="s">
        <v>122</v>
      </c>
      <c r="I7" s="162" t="s">
        <v>222</v>
      </c>
    </row>
    <row r="8" spans="1:9" ht="52.5" customHeight="1" x14ac:dyDescent="0.2">
      <c r="A8" s="164" t="s">
        <v>108</v>
      </c>
      <c r="B8" s="165" t="s">
        <v>246</v>
      </c>
      <c r="C8" s="166" t="s">
        <v>247</v>
      </c>
      <c r="D8" s="168" t="s">
        <v>109</v>
      </c>
      <c r="E8" s="168">
        <v>41524</v>
      </c>
      <c r="F8" s="169" t="s">
        <v>112</v>
      </c>
      <c r="G8" s="162" t="s">
        <v>355</v>
      </c>
      <c r="H8" s="167" t="s">
        <v>245</v>
      </c>
      <c r="I8" s="162" t="s">
        <v>225</v>
      </c>
    </row>
    <row r="9" spans="1:9" ht="52.5" customHeight="1" x14ac:dyDescent="0.2">
      <c r="A9" s="164" t="s">
        <v>249</v>
      </c>
      <c r="B9" s="165" t="s">
        <v>251</v>
      </c>
      <c r="C9" s="166" t="s">
        <v>252</v>
      </c>
      <c r="D9" s="168" t="s">
        <v>250</v>
      </c>
      <c r="E9" s="168">
        <v>71170</v>
      </c>
      <c r="F9" s="169" t="s">
        <v>253</v>
      </c>
      <c r="G9" s="162" t="s">
        <v>285</v>
      </c>
      <c r="H9" s="167" t="s">
        <v>254</v>
      </c>
      <c r="I9" s="162" t="s">
        <v>224</v>
      </c>
    </row>
    <row r="10" spans="1:9" ht="52.5" customHeight="1" x14ac:dyDescent="0.2">
      <c r="A10" s="164" t="s">
        <v>161</v>
      </c>
      <c r="B10" s="165" t="s">
        <v>165</v>
      </c>
      <c r="C10" s="166" t="s">
        <v>162</v>
      </c>
      <c r="D10" s="168" t="s">
        <v>163</v>
      </c>
      <c r="E10" s="168">
        <v>41434</v>
      </c>
      <c r="F10" s="169" t="s">
        <v>166</v>
      </c>
      <c r="G10" s="162" t="s">
        <v>164</v>
      </c>
      <c r="H10" s="167" t="s">
        <v>167</v>
      </c>
      <c r="I10" s="162" t="s">
        <v>222</v>
      </c>
    </row>
    <row r="11" spans="1:9" ht="52.5" customHeight="1" x14ac:dyDescent="0.2">
      <c r="A11" s="164" t="s">
        <v>339</v>
      </c>
      <c r="B11" s="165" t="s">
        <v>187</v>
      </c>
      <c r="C11" s="166" t="s">
        <v>187</v>
      </c>
      <c r="D11" s="168" t="s">
        <v>340</v>
      </c>
      <c r="E11" s="168" t="s">
        <v>187</v>
      </c>
      <c r="F11" s="169" t="s">
        <v>187</v>
      </c>
      <c r="G11" s="162" t="s">
        <v>341</v>
      </c>
      <c r="H11" s="167" t="s">
        <v>187</v>
      </c>
      <c r="I11" s="162" t="s">
        <v>227</v>
      </c>
    </row>
    <row r="12" spans="1:9" ht="52.5" customHeight="1" x14ac:dyDescent="0.2">
      <c r="A12" s="164" t="s">
        <v>143</v>
      </c>
      <c r="B12" s="165" t="s">
        <v>144</v>
      </c>
      <c r="C12" s="166" t="s">
        <v>145</v>
      </c>
      <c r="D12" s="168" t="s">
        <v>146</v>
      </c>
      <c r="E12" s="168">
        <v>41428</v>
      </c>
      <c r="F12" s="169" t="s">
        <v>147</v>
      </c>
      <c r="G12" s="162" t="s">
        <v>259</v>
      </c>
      <c r="H12" s="167" t="s">
        <v>148</v>
      </c>
      <c r="I12" s="162" t="s">
        <v>222</v>
      </c>
    </row>
    <row r="13" spans="1:9" ht="52.5" customHeight="1" x14ac:dyDescent="0.2">
      <c r="A13" s="204" t="s">
        <v>384</v>
      </c>
      <c r="B13" s="165"/>
      <c r="C13" s="166"/>
      <c r="D13" s="168"/>
      <c r="E13" s="168"/>
      <c r="F13" s="169"/>
      <c r="G13" s="162" t="s">
        <v>385</v>
      </c>
      <c r="H13" s="180"/>
      <c r="I13" s="162"/>
    </row>
    <row r="14" spans="1:9" ht="52.5" customHeight="1" x14ac:dyDescent="0.2">
      <c r="A14" s="154" t="s">
        <v>294</v>
      </c>
      <c r="B14" s="155" t="s">
        <v>295</v>
      </c>
      <c r="C14" s="156" t="s">
        <v>296</v>
      </c>
      <c r="D14" s="159" t="s">
        <v>297</v>
      </c>
      <c r="E14" s="159">
        <v>70770</v>
      </c>
      <c r="F14" s="157" t="s">
        <v>298</v>
      </c>
      <c r="G14" s="162" t="s">
        <v>299</v>
      </c>
      <c r="H14" s="158" t="s">
        <v>300</v>
      </c>
      <c r="I14" s="162" t="s">
        <v>223</v>
      </c>
    </row>
    <row r="15" spans="1:9" ht="52.5" customHeight="1" x14ac:dyDescent="0.2">
      <c r="A15" s="164" t="s">
        <v>111</v>
      </c>
      <c r="B15" s="165" t="s">
        <v>256</v>
      </c>
      <c r="C15" s="166" t="s">
        <v>255</v>
      </c>
      <c r="D15" s="168" t="s">
        <v>87</v>
      </c>
      <c r="E15" s="168">
        <v>21021</v>
      </c>
      <c r="F15" s="169" t="s">
        <v>113</v>
      </c>
      <c r="G15" s="162" t="s">
        <v>412</v>
      </c>
      <c r="H15" s="167" t="s">
        <v>110</v>
      </c>
      <c r="I15" s="162" t="s">
        <v>226</v>
      </c>
    </row>
    <row r="16" spans="1:9" ht="52.5" customHeight="1" x14ac:dyDescent="0.2">
      <c r="A16" s="164" t="s">
        <v>123</v>
      </c>
      <c r="B16" s="165" t="s">
        <v>280</v>
      </c>
      <c r="C16" s="166" t="s">
        <v>281</v>
      </c>
      <c r="D16" s="168" t="s">
        <v>282</v>
      </c>
      <c r="E16" s="168">
        <v>70960</v>
      </c>
      <c r="F16" s="169" t="s">
        <v>283</v>
      </c>
      <c r="G16" s="162" t="s">
        <v>417</v>
      </c>
      <c r="H16" s="167" t="s">
        <v>81</v>
      </c>
      <c r="I16" s="162" t="s">
        <v>227</v>
      </c>
    </row>
    <row r="17" spans="1:9" ht="52.5" customHeight="1" x14ac:dyDescent="0.2">
      <c r="A17" s="164" t="s">
        <v>124</v>
      </c>
      <c r="B17" s="165" t="s">
        <v>125</v>
      </c>
      <c r="C17" s="166" t="s">
        <v>126</v>
      </c>
      <c r="D17" s="168" t="s">
        <v>127</v>
      </c>
      <c r="E17" s="168">
        <v>40538</v>
      </c>
      <c r="F17" s="169" t="s">
        <v>130</v>
      </c>
      <c r="G17" s="162" t="s">
        <v>128</v>
      </c>
      <c r="H17" s="167" t="s">
        <v>129</v>
      </c>
      <c r="I17" s="162" t="s">
        <v>222</v>
      </c>
    </row>
    <row r="18" spans="1:9" ht="52.5" customHeight="1" x14ac:dyDescent="0.2">
      <c r="A18" s="182" t="s">
        <v>342</v>
      </c>
      <c r="B18" s="181" t="s">
        <v>351</v>
      </c>
      <c r="C18" s="180" t="s">
        <v>352</v>
      </c>
      <c r="D18" s="180" t="s">
        <v>350</v>
      </c>
      <c r="E18" s="180">
        <v>40477</v>
      </c>
      <c r="F18" s="180" t="s">
        <v>353</v>
      </c>
      <c r="G18" s="179" t="s">
        <v>343</v>
      </c>
      <c r="H18" s="180" t="s">
        <v>354</v>
      </c>
      <c r="I18" s="179" t="s">
        <v>227</v>
      </c>
    </row>
    <row r="19" spans="1:9" ht="52.5" customHeight="1" x14ac:dyDescent="0.2">
      <c r="A19" s="174" t="s">
        <v>131</v>
      </c>
      <c r="B19" s="170" t="s">
        <v>274</v>
      </c>
      <c r="C19" s="167" t="s">
        <v>275</v>
      </c>
      <c r="D19" s="167" t="s">
        <v>276</v>
      </c>
      <c r="E19" s="167">
        <v>40541</v>
      </c>
      <c r="F19" s="167" t="s">
        <v>277</v>
      </c>
      <c r="G19" s="163" t="s">
        <v>264</v>
      </c>
      <c r="H19" s="167" t="s">
        <v>198</v>
      </c>
      <c r="I19" s="163" t="s">
        <v>226</v>
      </c>
    </row>
    <row r="20" spans="1:9" ht="52.5" customHeight="1" x14ac:dyDescent="0.2">
      <c r="A20" s="172" t="s">
        <v>138</v>
      </c>
      <c r="B20" s="173" t="s">
        <v>139</v>
      </c>
      <c r="C20" s="171" t="s">
        <v>140</v>
      </c>
      <c r="D20" s="171" t="s">
        <v>141</v>
      </c>
      <c r="E20" s="171">
        <v>41623</v>
      </c>
      <c r="F20" s="171" t="s">
        <v>142</v>
      </c>
      <c r="G20" s="163" t="s">
        <v>263</v>
      </c>
      <c r="H20" s="171" t="s">
        <v>168</v>
      </c>
      <c r="I20" s="163" t="s">
        <v>227</v>
      </c>
    </row>
    <row r="21" spans="1:9" ht="52.5" customHeight="1" x14ac:dyDescent="0.2">
      <c r="A21" s="154" t="s">
        <v>94</v>
      </c>
      <c r="B21" s="155" t="s">
        <v>95</v>
      </c>
      <c r="C21" s="156" t="s">
        <v>96</v>
      </c>
      <c r="D21" s="159" t="s">
        <v>97</v>
      </c>
      <c r="E21" s="159">
        <v>41433</v>
      </c>
      <c r="F21" s="157" t="s">
        <v>98</v>
      </c>
      <c r="G21" s="162" t="s">
        <v>240</v>
      </c>
      <c r="H21" s="158" t="s">
        <v>103</v>
      </c>
      <c r="I21" s="162" t="s">
        <v>226</v>
      </c>
    </row>
    <row r="22" spans="1:9" ht="52.5" customHeight="1" x14ac:dyDescent="0.2">
      <c r="A22" s="164" t="s">
        <v>271</v>
      </c>
      <c r="B22" s="165" t="s">
        <v>238</v>
      </c>
      <c r="C22" s="166" t="s">
        <v>239</v>
      </c>
      <c r="D22" s="168" t="s">
        <v>359</v>
      </c>
      <c r="E22" s="168">
        <v>41419</v>
      </c>
      <c r="F22" s="169" t="s">
        <v>284</v>
      </c>
      <c r="G22" s="162" t="s">
        <v>358</v>
      </c>
      <c r="H22" s="167" t="s">
        <v>357</v>
      </c>
      <c r="I22" s="162" t="s">
        <v>222</v>
      </c>
    </row>
    <row r="23" spans="1:9" ht="52.5" customHeight="1" x14ac:dyDescent="0.2">
      <c r="A23" s="164" t="s">
        <v>154</v>
      </c>
      <c r="B23" s="165" t="s">
        <v>155</v>
      </c>
      <c r="C23" s="166" t="s">
        <v>156</v>
      </c>
      <c r="D23" s="168" t="s">
        <v>157</v>
      </c>
      <c r="E23" s="168">
        <v>41575</v>
      </c>
      <c r="F23" s="169" t="s">
        <v>158</v>
      </c>
      <c r="G23" s="162" t="s">
        <v>159</v>
      </c>
      <c r="H23" s="167" t="s">
        <v>160</v>
      </c>
      <c r="I23" s="162" t="s">
        <v>223</v>
      </c>
    </row>
    <row r="24" spans="1:9" ht="52.5" customHeight="1" x14ac:dyDescent="0.2">
      <c r="A24" s="164" t="s">
        <v>132</v>
      </c>
      <c r="B24" s="165" t="s">
        <v>133</v>
      </c>
      <c r="C24" s="166" t="s">
        <v>134</v>
      </c>
      <c r="D24" s="168" t="s">
        <v>135</v>
      </c>
      <c r="E24" s="168">
        <v>75461</v>
      </c>
      <c r="F24" s="169" t="s">
        <v>137</v>
      </c>
      <c r="G24" s="162" t="s">
        <v>330</v>
      </c>
      <c r="H24" s="167" t="s">
        <v>136</v>
      </c>
      <c r="I24" s="162" t="s">
        <v>224</v>
      </c>
    </row>
    <row r="25" spans="1:9" ht="52.5" customHeight="1" x14ac:dyDescent="0.2">
      <c r="A25" s="164" t="s">
        <v>257</v>
      </c>
      <c r="B25" s="165"/>
      <c r="C25" s="166"/>
      <c r="D25" s="168" t="s">
        <v>258</v>
      </c>
      <c r="E25" s="168"/>
      <c r="F25" s="169"/>
      <c r="G25" s="162" t="s">
        <v>417</v>
      </c>
      <c r="H25" s="167"/>
      <c r="I25" s="162"/>
    </row>
    <row r="26" spans="1:9" ht="52.5" customHeight="1" x14ac:dyDescent="0.2">
      <c r="A26" s="154" t="s">
        <v>323</v>
      </c>
      <c r="B26" s="155" t="s">
        <v>324</v>
      </c>
      <c r="C26" s="156" t="s">
        <v>325</v>
      </c>
      <c r="D26" s="159" t="s">
        <v>326</v>
      </c>
      <c r="E26" s="159">
        <v>40562</v>
      </c>
      <c r="F26" s="157" t="s">
        <v>327</v>
      </c>
      <c r="G26" s="162" t="s">
        <v>383</v>
      </c>
      <c r="H26" s="158" t="s">
        <v>328</v>
      </c>
      <c r="I26" s="162" t="s">
        <v>223</v>
      </c>
    </row>
    <row r="27" spans="1:9" ht="66.75" customHeight="1" x14ac:dyDescent="0.2">
      <c r="A27" s="154" t="s">
        <v>90</v>
      </c>
      <c r="B27" s="187" t="s">
        <v>372</v>
      </c>
      <c r="C27" s="156" t="s">
        <v>348</v>
      </c>
      <c r="D27" s="159" t="s">
        <v>91</v>
      </c>
      <c r="E27" s="159">
        <v>79882</v>
      </c>
      <c r="F27" s="157" t="s">
        <v>92</v>
      </c>
      <c r="G27" s="162" t="s">
        <v>322</v>
      </c>
      <c r="H27" s="158" t="s">
        <v>104</v>
      </c>
      <c r="I27" s="162" t="s">
        <v>222</v>
      </c>
    </row>
    <row r="28" spans="1:9" ht="66.75" customHeight="1" x14ac:dyDescent="0.2">
      <c r="A28" s="164" t="s">
        <v>272</v>
      </c>
      <c r="B28" s="165" t="s">
        <v>265</v>
      </c>
      <c r="C28" s="166" t="s">
        <v>266</v>
      </c>
      <c r="D28" s="168" t="s">
        <v>273</v>
      </c>
      <c r="E28" s="168">
        <v>41467</v>
      </c>
      <c r="F28" s="169" t="s">
        <v>267</v>
      </c>
      <c r="G28" s="162" t="s">
        <v>268</v>
      </c>
      <c r="H28" s="167" t="s">
        <v>169</v>
      </c>
      <c r="I28" s="162" t="s">
        <v>222</v>
      </c>
    </row>
    <row r="29" spans="1:9" ht="52.5" customHeight="1" x14ac:dyDescent="0.2">
      <c r="A29" s="154" t="s">
        <v>309</v>
      </c>
      <c r="B29" s="155" t="s">
        <v>344</v>
      </c>
      <c r="C29" s="156" t="s">
        <v>345</v>
      </c>
      <c r="D29" s="159" t="s">
        <v>310</v>
      </c>
      <c r="E29" s="159">
        <v>88864</v>
      </c>
      <c r="F29" s="157" t="s">
        <v>346</v>
      </c>
      <c r="G29" s="162" t="s">
        <v>347</v>
      </c>
      <c r="H29" s="158" t="s">
        <v>311</v>
      </c>
      <c r="I29" s="162" t="s">
        <v>222</v>
      </c>
    </row>
    <row r="30" spans="1:9" ht="52.5" customHeight="1" x14ac:dyDescent="0.2">
      <c r="A30" s="154" t="s">
        <v>99</v>
      </c>
      <c r="B30" s="155" t="s">
        <v>100</v>
      </c>
      <c r="C30" s="156" t="s">
        <v>101</v>
      </c>
      <c r="D30" s="159" t="s">
        <v>278</v>
      </c>
      <c r="E30" s="159">
        <v>127333</v>
      </c>
      <c r="F30" s="157" t="s">
        <v>102</v>
      </c>
      <c r="G30" s="162" t="s">
        <v>382</v>
      </c>
      <c r="H30" s="158" t="s">
        <v>279</v>
      </c>
      <c r="I30" s="162" t="s">
        <v>226</v>
      </c>
    </row>
    <row r="31" spans="1:9" ht="52.5" customHeight="1" x14ac:dyDescent="0.2">
      <c r="A31" s="164" t="s">
        <v>149</v>
      </c>
      <c r="B31" s="165" t="s">
        <v>150</v>
      </c>
      <c r="C31" s="166" t="s">
        <v>151</v>
      </c>
      <c r="D31" s="168" t="s">
        <v>152</v>
      </c>
      <c r="E31" s="168">
        <v>42106</v>
      </c>
      <c r="F31" s="169" t="s">
        <v>153</v>
      </c>
      <c r="G31" s="162" t="s">
        <v>410</v>
      </c>
      <c r="H31" s="205" t="s">
        <v>411</v>
      </c>
      <c r="I31" s="162" t="s">
        <v>222</v>
      </c>
    </row>
    <row r="32" spans="1:9" ht="52.5" customHeight="1" x14ac:dyDescent="0.2">
      <c r="A32" s="164" t="s">
        <v>188</v>
      </c>
      <c r="B32" s="165" t="s">
        <v>190</v>
      </c>
      <c r="C32" s="166" t="s">
        <v>191</v>
      </c>
      <c r="D32" s="168" t="s">
        <v>189</v>
      </c>
      <c r="E32" s="168">
        <v>70270</v>
      </c>
      <c r="F32" s="175" t="s">
        <v>192</v>
      </c>
      <c r="G32" s="162" t="s">
        <v>193</v>
      </c>
      <c r="H32" s="167" t="s">
        <v>187</v>
      </c>
      <c r="I32" s="162" t="s">
        <v>225</v>
      </c>
    </row>
    <row r="33" spans="1:9" ht="52.5" customHeight="1" x14ac:dyDescent="0.2">
      <c r="A33" s="154" t="s">
        <v>301</v>
      </c>
      <c r="B33" s="155" t="s">
        <v>302</v>
      </c>
      <c r="C33" s="156" t="s">
        <v>303</v>
      </c>
      <c r="D33" s="159" t="s">
        <v>304</v>
      </c>
      <c r="E33" s="159" t="s">
        <v>305</v>
      </c>
      <c r="F33" s="157" t="s">
        <v>306</v>
      </c>
      <c r="G33" s="162" t="s">
        <v>307</v>
      </c>
      <c r="H33" s="158" t="s">
        <v>308</v>
      </c>
      <c r="I33" s="162"/>
    </row>
    <row r="34" spans="1:9" x14ac:dyDescent="0.2">
      <c r="A34" s="15"/>
      <c r="B34" s="14"/>
      <c r="C34" s="11"/>
      <c r="D34" s="11"/>
      <c r="E34" s="11"/>
      <c r="F34" s="11"/>
      <c r="G34" s="12"/>
      <c r="H34" s="145"/>
      <c r="I34" s="12"/>
    </row>
    <row r="35" spans="1:9" x14ac:dyDescent="0.2">
      <c r="A35" s="15"/>
      <c r="B35" s="14"/>
      <c r="C35" s="11"/>
      <c r="D35" s="11"/>
      <c r="E35" s="11"/>
      <c r="F35" s="11"/>
      <c r="G35" s="12"/>
      <c r="H35" s="145"/>
      <c r="I35" s="12"/>
    </row>
    <row r="36" spans="1:9" x14ac:dyDescent="0.2">
      <c r="A36" s="15"/>
      <c r="B36" s="14"/>
      <c r="C36" s="11"/>
      <c r="D36" s="11"/>
      <c r="E36" s="11"/>
      <c r="F36" s="11"/>
      <c r="G36" s="12"/>
      <c r="H36" s="145"/>
      <c r="I36" s="12"/>
    </row>
    <row r="37" spans="1:9" x14ac:dyDescent="0.2">
      <c r="A37" s="15"/>
      <c r="B37" s="14"/>
      <c r="C37" s="11"/>
      <c r="D37" s="11"/>
      <c r="E37" s="11"/>
      <c r="F37" s="11"/>
      <c r="G37" s="12"/>
      <c r="H37" s="11"/>
      <c r="I37" s="12"/>
    </row>
    <row r="38" spans="1:9" x14ac:dyDescent="0.2">
      <c r="A38" s="15"/>
      <c r="B38" s="14"/>
      <c r="C38" s="11"/>
      <c r="D38" s="11"/>
      <c r="E38" s="11"/>
      <c r="F38" s="11"/>
      <c r="G38" s="12"/>
      <c r="H38" s="11"/>
      <c r="I38" s="12"/>
    </row>
    <row r="39" spans="1:9" x14ac:dyDescent="0.2">
      <c r="A39" s="15"/>
      <c r="B39" s="14"/>
      <c r="C39" s="11"/>
      <c r="D39" s="11"/>
      <c r="E39" s="11"/>
      <c r="F39" s="11"/>
      <c r="G39" s="12"/>
      <c r="H39" s="11"/>
      <c r="I39" s="12"/>
    </row>
    <row r="40" spans="1:9" x14ac:dyDescent="0.2">
      <c r="A40" s="15"/>
      <c r="B40" s="149"/>
      <c r="C40" s="11"/>
      <c r="D40" s="11"/>
      <c r="E40" s="11"/>
      <c r="F40" s="11"/>
      <c r="G40" s="12"/>
      <c r="H40" s="145"/>
      <c r="I40" s="12"/>
    </row>
    <row r="41" spans="1:9" x14ac:dyDescent="0.2">
      <c r="A41" s="15"/>
      <c r="B41" s="149"/>
      <c r="C41" s="11"/>
      <c r="D41" s="11"/>
      <c r="E41" s="11"/>
      <c r="F41" s="11"/>
      <c r="G41" s="12"/>
      <c r="H41" s="145"/>
      <c r="I41" s="12"/>
    </row>
    <row r="42" spans="1:9" x14ac:dyDescent="0.2">
      <c r="A42" s="146"/>
      <c r="B42" s="14"/>
      <c r="C42" s="11"/>
      <c r="D42" s="11"/>
      <c r="E42" s="11"/>
      <c r="F42" s="11"/>
      <c r="G42" s="12"/>
      <c r="H42" s="11"/>
      <c r="I42" s="12"/>
    </row>
    <row r="43" spans="1:9" x14ac:dyDescent="0.2">
      <c r="A43" s="15"/>
      <c r="B43" s="14"/>
      <c r="C43" s="11"/>
      <c r="D43" s="11"/>
      <c r="E43" s="11"/>
      <c r="F43" s="11"/>
      <c r="G43" s="12"/>
      <c r="H43" s="145"/>
      <c r="I43" s="12"/>
    </row>
    <row r="44" spans="1:9" x14ac:dyDescent="0.2">
      <c r="A44" s="152"/>
      <c r="B44" s="150"/>
      <c r="C44" s="151"/>
      <c r="D44" s="11"/>
      <c r="E44" s="11"/>
      <c r="F44" s="11"/>
      <c r="G44" s="12"/>
      <c r="H44" s="151"/>
      <c r="I44" s="176"/>
    </row>
    <row r="45" spans="1:9" x14ac:dyDescent="0.2">
      <c r="A45" s="146"/>
      <c r="B45" s="149"/>
      <c r="C45" s="145"/>
      <c r="D45" s="11"/>
      <c r="E45" s="11"/>
      <c r="F45" s="11"/>
      <c r="G45" s="12"/>
      <c r="H45" s="145"/>
      <c r="I45" s="12"/>
    </row>
    <row r="46" spans="1:9" x14ac:dyDescent="0.2">
      <c r="A46" s="15"/>
      <c r="B46" s="14"/>
      <c r="C46" s="11"/>
      <c r="D46" s="11"/>
      <c r="E46" s="11"/>
      <c r="F46" s="92"/>
      <c r="G46" s="12"/>
      <c r="H46" s="11"/>
      <c r="I46" s="12"/>
    </row>
    <row r="47" spans="1:9" x14ac:dyDescent="0.2">
      <c r="A47" s="15"/>
      <c r="B47" s="14"/>
      <c r="C47" s="11"/>
      <c r="D47" s="11"/>
      <c r="E47" s="145"/>
      <c r="F47" s="92"/>
      <c r="G47" s="12"/>
      <c r="H47" s="12"/>
      <c r="I47" s="12"/>
    </row>
    <row r="48" spans="1:9" x14ac:dyDescent="0.2">
      <c r="A48" s="15"/>
      <c r="B48" s="14"/>
      <c r="C48" s="11"/>
      <c r="D48" s="11"/>
      <c r="E48" s="11"/>
      <c r="F48" s="92"/>
      <c r="G48" s="12"/>
      <c r="H48" s="11" t="s">
        <v>37</v>
      </c>
      <c r="I48" s="12"/>
    </row>
    <row r="49" spans="1:9" x14ac:dyDescent="0.2">
      <c r="A49" s="16"/>
      <c r="B49" s="16"/>
      <c r="C49" s="17"/>
      <c r="D49" s="17"/>
      <c r="E49" s="17"/>
      <c r="F49"/>
      <c r="G49"/>
      <c r="H49"/>
      <c r="I49"/>
    </row>
    <row r="50" spans="1:9" x14ac:dyDescent="0.2">
      <c r="A50" s="15"/>
      <c r="B50" s="14"/>
      <c r="C50" s="11"/>
      <c r="D50" s="11"/>
      <c r="E50" s="11"/>
      <c r="F50" s="92"/>
      <c r="G50" s="12"/>
      <c r="H50" s="11" t="s">
        <v>37</v>
      </c>
      <c r="I50" s="12"/>
    </row>
    <row r="51" spans="1:9" x14ac:dyDescent="0.2">
      <c r="A51" s="16"/>
      <c r="B51" s="16"/>
      <c r="C51" s="17"/>
      <c r="D51" s="17"/>
      <c r="E51" s="17"/>
    </row>
  </sheetData>
  <sheetProtection selectLockedCells="1"/>
  <autoFilter ref="A1:I34"/>
  <phoneticPr fontId="7" type="noConversion"/>
  <hyperlinks>
    <hyperlink ref="G27" r:id="rId1"/>
    <hyperlink ref="G21" r:id="rId2"/>
    <hyperlink ref="G30" r:id="rId3"/>
    <hyperlink ref="G15" r:id="rId4"/>
    <hyperlink ref="G2" r:id="rId5"/>
    <hyperlink ref="G7" r:id="rId6"/>
    <hyperlink ref="G16" r:id="rId7"/>
    <hyperlink ref="G17" r:id="rId8"/>
    <hyperlink ref="G19" r:id="rId9"/>
    <hyperlink ref="G24" r:id="rId10"/>
    <hyperlink ref="G28" r:id="rId11"/>
    <hyperlink ref="G20" r:id="rId12"/>
    <hyperlink ref="G12" r:id="rId13"/>
    <hyperlink ref="G31" r:id="rId14"/>
    <hyperlink ref="G23" r:id="rId15"/>
    <hyperlink ref="G10" r:id="rId16"/>
    <hyperlink ref="G5" r:id="rId17"/>
    <hyperlink ref="G32" r:id="rId18"/>
    <hyperlink ref="G8" r:id="rId19"/>
    <hyperlink ref="G6" r:id="rId20"/>
    <hyperlink ref="G14" r:id="rId21"/>
    <hyperlink ref="G9" r:id="rId22"/>
    <hyperlink ref="G4" r:id="rId23" display="cambournecomets@gmail.com;+G28"/>
    <hyperlink ref="G26" r:id="rId24"/>
    <hyperlink ref="G11" r:id="rId25"/>
    <hyperlink ref="G29" r:id="rId26"/>
    <hyperlink ref="G3" r:id="rId27"/>
    <hyperlink ref="G22" r:id="rId28"/>
    <hyperlink ref="G13" r:id="rId29"/>
    <hyperlink ref="G25" r:id="rId30"/>
  </hyperlinks>
  <pageMargins left="0.75" right="0.75" top="1" bottom="1" header="0.5" footer="0.5"/>
  <pageSetup paperSize="9" orientation="portrait" horizontalDpi="4294967294" r:id="rId31"/>
  <headerFooter alignWithMargins="0"/>
  <legacyDrawing r:id="rId3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V80"/>
  <sheetViews>
    <sheetView topLeftCell="E1" workbookViewId="0">
      <selection activeCell="T20" sqref="T20"/>
    </sheetView>
  </sheetViews>
  <sheetFormatPr defaultRowHeight="12.75" x14ac:dyDescent="0.2"/>
  <cols>
    <col min="1" max="2" width="6.7109375" style="113" customWidth="1"/>
    <col min="3" max="3" width="6.7109375" style="114" customWidth="1"/>
    <col min="4" max="4" width="6.7109375" style="113" customWidth="1"/>
    <col min="5" max="5" width="6.7109375" style="114" customWidth="1"/>
    <col min="6" max="6" width="6.7109375" style="113" customWidth="1"/>
    <col min="7" max="7" width="6.7109375" style="114" customWidth="1"/>
    <col min="8" max="8" width="6.7109375" style="112" customWidth="1"/>
    <col min="9" max="9" width="5.7109375" style="113" customWidth="1"/>
    <col min="10" max="10" width="5.7109375" style="114" customWidth="1"/>
    <col min="11" max="11" width="5.7109375" style="113" customWidth="1"/>
    <col min="12" max="12" width="5.7109375" style="114" customWidth="1"/>
    <col min="13" max="13" width="5.7109375" style="113" customWidth="1"/>
    <col min="14" max="14" width="5.7109375" style="114" customWidth="1"/>
    <col min="15" max="16" width="11.5703125" customWidth="1"/>
    <col min="17" max="17" width="13.7109375" style="7" customWidth="1"/>
    <col min="19" max="19" width="11.140625" customWidth="1"/>
    <col min="20" max="20" width="34.5703125" customWidth="1"/>
    <col min="22" max="22" width="13.28515625" customWidth="1"/>
    <col min="259" max="266" width="6.7109375" customWidth="1"/>
    <col min="267" max="270" width="5.7109375" customWidth="1"/>
    <col min="271" max="272" width="11.5703125" customWidth="1"/>
    <col min="273" max="273" width="13.7109375" customWidth="1"/>
    <col min="275" max="275" width="11.140625" customWidth="1"/>
    <col min="276" max="276" width="34.5703125" customWidth="1"/>
    <col min="278" max="278" width="13.28515625" customWidth="1"/>
    <col min="515" max="522" width="6.7109375" customWidth="1"/>
    <col min="523" max="526" width="5.7109375" customWidth="1"/>
    <col min="527" max="528" width="11.5703125" customWidth="1"/>
    <col min="529" max="529" width="13.7109375" customWidth="1"/>
    <col min="531" max="531" width="11.140625" customWidth="1"/>
    <col min="532" max="532" width="34.5703125" customWidth="1"/>
    <col min="534" max="534" width="13.28515625" customWidth="1"/>
    <col min="771" max="778" width="6.7109375" customWidth="1"/>
    <col min="779" max="782" width="5.7109375" customWidth="1"/>
    <col min="783" max="784" width="11.5703125" customWidth="1"/>
    <col min="785" max="785" width="13.7109375" customWidth="1"/>
    <col min="787" max="787" width="11.140625" customWidth="1"/>
    <col min="788" max="788" width="34.5703125" customWidth="1"/>
    <col min="790" max="790" width="13.28515625" customWidth="1"/>
    <col min="1027" max="1034" width="6.7109375" customWidth="1"/>
    <col min="1035" max="1038" width="5.7109375" customWidth="1"/>
    <col min="1039" max="1040" width="11.5703125" customWidth="1"/>
    <col min="1041" max="1041" width="13.7109375" customWidth="1"/>
    <col min="1043" max="1043" width="11.140625" customWidth="1"/>
    <col min="1044" max="1044" width="34.5703125" customWidth="1"/>
    <col min="1046" max="1046" width="13.28515625" customWidth="1"/>
    <col min="1283" max="1290" width="6.7109375" customWidth="1"/>
    <col min="1291" max="1294" width="5.7109375" customWidth="1"/>
    <col min="1295" max="1296" width="11.5703125" customWidth="1"/>
    <col min="1297" max="1297" width="13.7109375" customWidth="1"/>
    <col min="1299" max="1299" width="11.140625" customWidth="1"/>
    <col min="1300" max="1300" width="34.5703125" customWidth="1"/>
    <col min="1302" max="1302" width="13.28515625" customWidth="1"/>
    <col min="1539" max="1546" width="6.7109375" customWidth="1"/>
    <col min="1547" max="1550" width="5.7109375" customWidth="1"/>
    <col min="1551" max="1552" width="11.5703125" customWidth="1"/>
    <col min="1553" max="1553" width="13.7109375" customWidth="1"/>
    <col min="1555" max="1555" width="11.140625" customWidth="1"/>
    <col min="1556" max="1556" width="34.5703125" customWidth="1"/>
    <col min="1558" max="1558" width="13.28515625" customWidth="1"/>
    <col min="1795" max="1802" width="6.7109375" customWidth="1"/>
    <col min="1803" max="1806" width="5.7109375" customWidth="1"/>
    <col min="1807" max="1808" width="11.5703125" customWidth="1"/>
    <col min="1809" max="1809" width="13.7109375" customWidth="1"/>
    <col min="1811" max="1811" width="11.140625" customWidth="1"/>
    <col min="1812" max="1812" width="34.5703125" customWidth="1"/>
    <col min="1814" max="1814" width="13.28515625" customWidth="1"/>
    <col min="2051" max="2058" width="6.7109375" customWidth="1"/>
    <col min="2059" max="2062" width="5.7109375" customWidth="1"/>
    <col min="2063" max="2064" width="11.5703125" customWidth="1"/>
    <col min="2065" max="2065" width="13.7109375" customWidth="1"/>
    <col min="2067" max="2067" width="11.140625" customWidth="1"/>
    <col min="2068" max="2068" width="34.5703125" customWidth="1"/>
    <col min="2070" max="2070" width="13.28515625" customWidth="1"/>
    <col min="2307" max="2314" width="6.7109375" customWidth="1"/>
    <col min="2315" max="2318" width="5.7109375" customWidth="1"/>
    <col min="2319" max="2320" width="11.5703125" customWidth="1"/>
    <col min="2321" max="2321" width="13.7109375" customWidth="1"/>
    <col min="2323" max="2323" width="11.140625" customWidth="1"/>
    <col min="2324" max="2324" width="34.5703125" customWidth="1"/>
    <col min="2326" max="2326" width="13.28515625" customWidth="1"/>
    <col min="2563" max="2570" width="6.7109375" customWidth="1"/>
    <col min="2571" max="2574" width="5.7109375" customWidth="1"/>
    <col min="2575" max="2576" width="11.5703125" customWidth="1"/>
    <col min="2577" max="2577" width="13.7109375" customWidth="1"/>
    <col min="2579" max="2579" width="11.140625" customWidth="1"/>
    <col min="2580" max="2580" width="34.5703125" customWidth="1"/>
    <col min="2582" max="2582" width="13.28515625" customWidth="1"/>
    <col min="2819" max="2826" width="6.7109375" customWidth="1"/>
    <col min="2827" max="2830" width="5.7109375" customWidth="1"/>
    <col min="2831" max="2832" width="11.5703125" customWidth="1"/>
    <col min="2833" max="2833" width="13.7109375" customWidth="1"/>
    <col min="2835" max="2835" width="11.140625" customWidth="1"/>
    <col min="2836" max="2836" width="34.5703125" customWidth="1"/>
    <col min="2838" max="2838" width="13.28515625" customWidth="1"/>
    <col min="3075" max="3082" width="6.7109375" customWidth="1"/>
    <col min="3083" max="3086" width="5.7109375" customWidth="1"/>
    <col min="3087" max="3088" width="11.5703125" customWidth="1"/>
    <col min="3089" max="3089" width="13.7109375" customWidth="1"/>
    <col min="3091" max="3091" width="11.140625" customWidth="1"/>
    <col min="3092" max="3092" width="34.5703125" customWidth="1"/>
    <col min="3094" max="3094" width="13.28515625" customWidth="1"/>
    <col min="3331" max="3338" width="6.7109375" customWidth="1"/>
    <col min="3339" max="3342" width="5.7109375" customWidth="1"/>
    <col min="3343" max="3344" width="11.5703125" customWidth="1"/>
    <col min="3345" max="3345" width="13.7109375" customWidth="1"/>
    <col min="3347" max="3347" width="11.140625" customWidth="1"/>
    <col min="3348" max="3348" width="34.5703125" customWidth="1"/>
    <col min="3350" max="3350" width="13.28515625" customWidth="1"/>
    <col min="3587" max="3594" width="6.7109375" customWidth="1"/>
    <col min="3595" max="3598" width="5.7109375" customWidth="1"/>
    <col min="3599" max="3600" width="11.5703125" customWidth="1"/>
    <col min="3601" max="3601" width="13.7109375" customWidth="1"/>
    <col min="3603" max="3603" width="11.140625" customWidth="1"/>
    <col min="3604" max="3604" width="34.5703125" customWidth="1"/>
    <col min="3606" max="3606" width="13.28515625" customWidth="1"/>
    <col min="3843" max="3850" width="6.7109375" customWidth="1"/>
    <col min="3851" max="3854" width="5.7109375" customWidth="1"/>
    <col min="3855" max="3856" width="11.5703125" customWidth="1"/>
    <col min="3857" max="3857" width="13.7109375" customWidth="1"/>
    <col min="3859" max="3859" width="11.140625" customWidth="1"/>
    <col min="3860" max="3860" width="34.5703125" customWidth="1"/>
    <col min="3862" max="3862" width="13.28515625" customWidth="1"/>
    <col min="4099" max="4106" width="6.7109375" customWidth="1"/>
    <col min="4107" max="4110" width="5.7109375" customWidth="1"/>
    <col min="4111" max="4112" width="11.5703125" customWidth="1"/>
    <col min="4113" max="4113" width="13.7109375" customWidth="1"/>
    <col min="4115" max="4115" width="11.140625" customWidth="1"/>
    <col min="4116" max="4116" width="34.5703125" customWidth="1"/>
    <col min="4118" max="4118" width="13.28515625" customWidth="1"/>
    <col min="4355" max="4362" width="6.7109375" customWidth="1"/>
    <col min="4363" max="4366" width="5.7109375" customWidth="1"/>
    <col min="4367" max="4368" width="11.5703125" customWidth="1"/>
    <col min="4369" max="4369" width="13.7109375" customWidth="1"/>
    <col min="4371" max="4371" width="11.140625" customWidth="1"/>
    <col min="4372" max="4372" width="34.5703125" customWidth="1"/>
    <col min="4374" max="4374" width="13.28515625" customWidth="1"/>
    <col min="4611" max="4618" width="6.7109375" customWidth="1"/>
    <col min="4619" max="4622" width="5.7109375" customWidth="1"/>
    <col min="4623" max="4624" width="11.5703125" customWidth="1"/>
    <col min="4625" max="4625" width="13.7109375" customWidth="1"/>
    <col min="4627" max="4627" width="11.140625" customWidth="1"/>
    <col min="4628" max="4628" width="34.5703125" customWidth="1"/>
    <col min="4630" max="4630" width="13.28515625" customWidth="1"/>
    <col min="4867" max="4874" width="6.7109375" customWidth="1"/>
    <col min="4875" max="4878" width="5.7109375" customWidth="1"/>
    <col min="4879" max="4880" width="11.5703125" customWidth="1"/>
    <col min="4881" max="4881" width="13.7109375" customWidth="1"/>
    <col min="4883" max="4883" width="11.140625" customWidth="1"/>
    <col min="4884" max="4884" width="34.5703125" customWidth="1"/>
    <col min="4886" max="4886" width="13.28515625" customWidth="1"/>
    <col min="5123" max="5130" width="6.7109375" customWidth="1"/>
    <col min="5131" max="5134" width="5.7109375" customWidth="1"/>
    <col min="5135" max="5136" width="11.5703125" customWidth="1"/>
    <col min="5137" max="5137" width="13.7109375" customWidth="1"/>
    <col min="5139" max="5139" width="11.140625" customWidth="1"/>
    <col min="5140" max="5140" width="34.5703125" customWidth="1"/>
    <col min="5142" max="5142" width="13.28515625" customWidth="1"/>
    <col min="5379" max="5386" width="6.7109375" customWidth="1"/>
    <col min="5387" max="5390" width="5.7109375" customWidth="1"/>
    <col min="5391" max="5392" width="11.5703125" customWidth="1"/>
    <col min="5393" max="5393" width="13.7109375" customWidth="1"/>
    <col min="5395" max="5395" width="11.140625" customWidth="1"/>
    <col min="5396" max="5396" width="34.5703125" customWidth="1"/>
    <col min="5398" max="5398" width="13.28515625" customWidth="1"/>
    <col min="5635" max="5642" width="6.7109375" customWidth="1"/>
    <col min="5643" max="5646" width="5.7109375" customWidth="1"/>
    <col min="5647" max="5648" width="11.5703125" customWidth="1"/>
    <col min="5649" max="5649" width="13.7109375" customWidth="1"/>
    <col min="5651" max="5651" width="11.140625" customWidth="1"/>
    <col min="5652" max="5652" width="34.5703125" customWidth="1"/>
    <col min="5654" max="5654" width="13.28515625" customWidth="1"/>
    <col min="5891" max="5898" width="6.7109375" customWidth="1"/>
    <col min="5899" max="5902" width="5.7109375" customWidth="1"/>
    <col min="5903" max="5904" width="11.5703125" customWidth="1"/>
    <col min="5905" max="5905" width="13.7109375" customWidth="1"/>
    <col min="5907" max="5907" width="11.140625" customWidth="1"/>
    <col min="5908" max="5908" width="34.5703125" customWidth="1"/>
    <col min="5910" max="5910" width="13.28515625" customWidth="1"/>
    <col min="6147" max="6154" width="6.7109375" customWidth="1"/>
    <col min="6155" max="6158" width="5.7109375" customWidth="1"/>
    <col min="6159" max="6160" width="11.5703125" customWidth="1"/>
    <col min="6161" max="6161" width="13.7109375" customWidth="1"/>
    <col min="6163" max="6163" width="11.140625" customWidth="1"/>
    <col min="6164" max="6164" width="34.5703125" customWidth="1"/>
    <col min="6166" max="6166" width="13.28515625" customWidth="1"/>
    <col min="6403" max="6410" width="6.7109375" customWidth="1"/>
    <col min="6411" max="6414" width="5.7109375" customWidth="1"/>
    <col min="6415" max="6416" width="11.5703125" customWidth="1"/>
    <col min="6417" max="6417" width="13.7109375" customWidth="1"/>
    <col min="6419" max="6419" width="11.140625" customWidth="1"/>
    <col min="6420" max="6420" width="34.5703125" customWidth="1"/>
    <col min="6422" max="6422" width="13.28515625" customWidth="1"/>
    <col min="6659" max="6666" width="6.7109375" customWidth="1"/>
    <col min="6667" max="6670" width="5.7109375" customWidth="1"/>
    <col min="6671" max="6672" width="11.5703125" customWidth="1"/>
    <col min="6673" max="6673" width="13.7109375" customWidth="1"/>
    <col min="6675" max="6675" width="11.140625" customWidth="1"/>
    <col min="6676" max="6676" width="34.5703125" customWidth="1"/>
    <col min="6678" max="6678" width="13.28515625" customWidth="1"/>
    <col min="6915" max="6922" width="6.7109375" customWidth="1"/>
    <col min="6923" max="6926" width="5.7109375" customWidth="1"/>
    <col min="6927" max="6928" width="11.5703125" customWidth="1"/>
    <col min="6929" max="6929" width="13.7109375" customWidth="1"/>
    <col min="6931" max="6931" width="11.140625" customWidth="1"/>
    <col min="6932" max="6932" width="34.5703125" customWidth="1"/>
    <col min="6934" max="6934" width="13.28515625" customWidth="1"/>
    <col min="7171" max="7178" width="6.7109375" customWidth="1"/>
    <col min="7179" max="7182" width="5.7109375" customWidth="1"/>
    <col min="7183" max="7184" width="11.5703125" customWidth="1"/>
    <col min="7185" max="7185" width="13.7109375" customWidth="1"/>
    <col min="7187" max="7187" width="11.140625" customWidth="1"/>
    <col min="7188" max="7188" width="34.5703125" customWidth="1"/>
    <col min="7190" max="7190" width="13.28515625" customWidth="1"/>
    <col min="7427" max="7434" width="6.7109375" customWidth="1"/>
    <col min="7435" max="7438" width="5.7109375" customWidth="1"/>
    <col min="7439" max="7440" width="11.5703125" customWidth="1"/>
    <col min="7441" max="7441" width="13.7109375" customWidth="1"/>
    <col min="7443" max="7443" width="11.140625" customWidth="1"/>
    <col min="7444" max="7444" width="34.5703125" customWidth="1"/>
    <col min="7446" max="7446" width="13.28515625" customWidth="1"/>
    <col min="7683" max="7690" width="6.7109375" customWidth="1"/>
    <col min="7691" max="7694" width="5.7109375" customWidth="1"/>
    <col min="7695" max="7696" width="11.5703125" customWidth="1"/>
    <col min="7697" max="7697" width="13.7109375" customWidth="1"/>
    <col min="7699" max="7699" width="11.140625" customWidth="1"/>
    <col min="7700" max="7700" width="34.5703125" customWidth="1"/>
    <col min="7702" max="7702" width="13.28515625" customWidth="1"/>
    <col min="7939" max="7946" width="6.7109375" customWidth="1"/>
    <col min="7947" max="7950" width="5.7109375" customWidth="1"/>
    <col min="7951" max="7952" width="11.5703125" customWidth="1"/>
    <col min="7953" max="7953" width="13.7109375" customWidth="1"/>
    <col min="7955" max="7955" width="11.140625" customWidth="1"/>
    <col min="7956" max="7956" width="34.5703125" customWidth="1"/>
    <col min="7958" max="7958" width="13.28515625" customWidth="1"/>
    <col min="8195" max="8202" width="6.7109375" customWidth="1"/>
    <col min="8203" max="8206" width="5.7109375" customWidth="1"/>
    <col min="8207" max="8208" width="11.5703125" customWidth="1"/>
    <col min="8209" max="8209" width="13.7109375" customWidth="1"/>
    <col min="8211" max="8211" width="11.140625" customWidth="1"/>
    <col min="8212" max="8212" width="34.5703125" customWidth="1"/>
    <col min="8214" max="8214" width="13.28515625" customWidth="1"/>
    <col min="8451" max="8458" width="6.7109375" customWidth="1"/>
    <col min="8459" max="8462" width="5.7109375" customWidth="1"/>
    <col min="8463" max="8464" width="11.5703125" customWidth="1"/>
    <col min="8465" max="8465" width="13.7109375" customWidth="1"/>
    <col min="8467" max="8467" width="11.140625" customWidth="1"/>
    <col min="8468" max="8468" width="34.5703125" customWidth="1"/>
    <col min="8470" max="8470" width="13.28515625" customWidth="1"/>
    <col min="8707" max="8714" width="6.7109375" customWidth="1"/>
    <col min="8715" max="8718" width="5.7109375" customWidth="1"/>
    <col min="8719" max="8720" width="11.5703125" customWidth="1"/>
    <col min="8721" max="8721" width="13.7109375" customWidth="1"/>
    <col min="8723" max="8723" width="11.140625" customWidth="1"/>
    <col min="8724" max="8724" width="34.5703125" customWidth="1"/>
    <col min="8726" max="8726" width="13.28515625" customWidth="1"/>
    <col min="8963" max="8970" width="6.7109375" customWidth="1"/>
    <col min="8971" max="8974" width="5.7109375" customWidth="1"/>
    <col min="8975" max="8976" width="11.5703125" customWidth="1"/>
    <col min="8977" max="8977" width="13.7109375" customWidth="1"/>
    <col min="8979" max="8979" width="11.140625" customWidth="1"/>
    <col min="8980" max="8980" width="34.5703125" customWidth="1"/>
    <col min="8982" max="8982" width="13.28515625" customWidth="1"/>
    <col min="9219" max="9226" width="6.7109375" customWidth="1"/>
    <col min="9227" max="9230" width="5.7109375" customWidth="1"/>
    <col min="9231" max="9232" width="11.5703125" customWidth="1"/>
    <col min="9233" max="9233" width="13.7109375" customWidth="1"/>
    <col min="9235" max="9235" width="11.140625" customWidth="1"/>
    <col min="9236" max="9236" width="34.5703125" customWidth="1"/>
    <col min="9238" max="9238" width="13.28515625" customWidth="1"/>
    <col min="9475" max="9482" width="6.7109375" customWidth="1"/>
    <col min="9483" max="9486" width="5.7109375" customWidth="1"/>
    <col min="9487" max="9488" width="11.5703125" customWidth="1"/>
    <col min="9489" max="9489" width="13.7109375" customWidth="1"/>
    <col min="9491" max="9491" width="11.140625" customWidth="1"/>
    <col min="9492" max="9492" width="34.5703125" customWidth="1"/>
    <col min="9494" max="9494" width="13.28515625" customWidth="1"/>
    <col min="9731" max="9738" width="6.7109375" customWidth="1"/>
    <col min="9739" max="9742" width="5.7109375" customWidth="1"/>
    <col min="9743" max="9744" width="11.5703125" customWidth="1"/>
    <col min="9745" max="9745" width="13.7109375" customWidth="1"/>
    <col min="9747" max="9747" width="11.140625" customWidth="1"/>
    <col min="9748" max="9748" width="34.5703125" customWidth="1"/>
    <col min="9750" max="9750" width="13.28515625" customWidth="1"/>
    <col min="9987" max="9994" width="6.7109375" customWidth="1"/>
    <col min="9995" max="9998" width="5.7109375" customWidth="1"/>
    <col min="9999" max="10000" width="11.5703125" customWidth="1"/>
    <col min="10001" max="10001" width="13.7109375" customWidth="1"/>
    <col min="10003" max="10003" width="11.140625" customWidth="1"/>
    <col min="10004" max="10004" width="34.5703125" customWidth="1"/>
    <col min="10006" max="10006" width="13.28515625" customWidth="1"/>
    <col min="10243" max="10250" width="6.7109375" customWidth="1"/>
    <col min="10251" max="10254" width="5.7109375" customWidth="1"/>
    <col min="10255" max="10256" width="11.5703125" customWidth="1"/>
    <col min="10257" max="10257" width="13.7109375" customWidth="1"/>
    <col min="10259" max="10259" width="11.140625" customWidth="1"/>
    <col min="10260" max="10260" width="34.5703125" customWidth="1"/>
    <col min="10262" max="10262" width="13.28515625" customWidth="1"/>
    <col min="10499" max="10506" width="6.7109375" customWidth="1"/>
    <col min="10507" max="10510" width="5.7109375" customWidth="1"/>
    <col min="10511" max="10512" width="11.5703125" customWidth="1"/>
    <col min="10513" max="10513" width="13.7109375" customWidth="1"/>
    <col min="10515" max="10515" width="11.140625" customWidth="1"/>
    <col min="10516" max="10516" width="34.5703125" customWidth="1"/>
    <col min="10518" max="10518" width="13.28515625" customWidth="1"/>
    <col min="10755" max="10762" width="6.7109375" customWidth="1"/>
    <col min="10763" max="10766" width="5.7109375" customWidth="1"/>
    <col min="10767" max="10768" width="11.5703125" customWidth="1"/>
    <col min="10769" max="10769" width="13.7109375" customWidth="1"/>
    <col min="10771" max="10771" width="11.140625" customWidth="1"/>
    <col min="10772" max="10772" width="34.5703125" customWidth="1"/>
    <col min="10774" max="10774" width="13.28515625" customWidth="1"/>
    <col min="11011" max="11018" width="6.7109375" customWidth="1"/>
    <col min="11019" max="11022" width="5.7109375" customWidth="1"/>
    <col min="11023" max="11024" width="11.5703125" customWidth="1"/>
    <col min="11025" max="11025" width="13.7109375" customWidth="1"/>
    <col min="11027" max="11027" width="11.140625" customWidth="1"/>
    <col min="11028" max="11028" width="34.5703125" customWidth="1"/>
    <col min="11030" max="11030" width="13.28515625" customWidth="1"/>
    <col min="11267" max="11274" width="6.7109375" customWidth="1"/>
    <col min="11275" max="11278" width="5.7109375" customWidth="1"/>
    <col min="11279" max="11280" width="11.5703125" customWidth="1"/>
    <col min="11281" max="11281" width="13.7109375" customWidth="1"/>
    <col min="11283" max="11283" width="11.140625" customWidth="1"/>
    <col min="11284" max="11284" width="34.5703125" customWidth="1"/>
    <col min="11286" max="11286" width="13.28515625" customWidth="1"/>
    <col min="11523" max="11530" width="6.7109375" customWidth="1"/>
    <col min="11531" max="11534" width="5.7109375" customWidth="1"/>
    <col min="11535" max="11536" width="11.5703125" customWidth="1"/>
    <col min="11537" max="11537" width="13.7109375" customWidth="1"/>
    <col min="11539" max="11539" width="11.140625" customWidth="1"/>
    <col min="11540" max="11540" width="34.5703125" customWidth="1"/>
    <col min="11542" max="11542" width="13.28515625" customWidth="1"/>
    <col min="11779" max="11786" width="6.7109375" customWidth="1"/>
    <col min="11787" max="11790" width="5.7109375" customWidth="1"/>
    <col min="11791" max="11792" width="11.5703125" customWidth="1"/>
    <col min="11793" max="11793" width="13.7109375" customWidth="1"/>
    <col min="11795" max="11795" width="11.140625" customWidth="1"/>
    <col min="11796" max="11796" width="34.5703125" customWidth="1"/>
    <col min="11798" max="11798" width="13.28515625" customWidth="1"/>
    <col min="12035" max="12042" width="6.7109375" customWidth="1"/>
    <col min="12043" max="12046" width="5.7109375" customWidth="1"/>
    <col min="12047" max="12048" width="11.5703125" customWidth="1"/>
    <col min="12049" max="12049" width="13.7109375" customWidth="1"/>
    <col min="12051" max="12051" width="11.140625" customWidth="1"/>
    <col min="12052" max="12052" width="34.5703125" customWidth="1"/>
    <col min="12054" max="12054" width="13.28515625" customWidth="1"/>
    <col min="12291" max="12298" width="6.7109375" customWidth="1"/>
    <col min="12299" max="12302" width="5.7109375" customWidth="1"/>
    <col min="12303" max="12304" width="11.5703125" customWidth="1"/>
    <col min="12305" max="12305" width="13.7109375" customWidth="1"/>
    <col min="12307" max="12307" width="11.140625" customWidth="1"/>
    <col min="12308" max="12308" width="34.5703125" customWidth="1"/>
    <col min="12310" max="12310" width="13.28515625" customWidth="1"/>
    <col min="12547" max="12554" width="6.7109375" customWidth="1"/>
    <col min="12555" max="12558" width="5.7109375" customWidth="1"/>
    <col min="12559" max="12560" width="11.5703125" customWidth="1"/>
    <col min="12561" max="12561" width="13.7109375" customWidth="1"/>
    <col min="12563" max="12563" width="11.140625" customWidth="1"/>
    <col min="12564" max="12564" width="34.5703125" customWidth="1"/>
    <col min="12566" max="12566" width="13.28515625" customWidth="1"/>
    <col min="12803" max="12810" width="6.7109375" customWidth="1"/>
    <col min="12811" max="12814" width="5.7109375" customWidth="1"/>
    <col min="12815" max="12816" width="11.5703125" customWidth="1"/>
    <col min="12817" max="12817" width="13.7109375" customWidth="1"/>
    <col min="12819" max="12819" width="11.140625" customWidth="1"/>
    <col min="12820" max="12820" width="34.5703125" customWidth="1"/>
    <col min="12822" max="12822" width="13.28515625" customWidth="1"/>
    <col min="13059" max="13066" width="6.7109375" customWidth="1"/>
    <col min="13067" max="13070" width="5.7109375" customWidth="1"/>
    <col min="13071" max="13072" width="11.5703125" customWidth="1"/>
    <col min="13073" max="13073" width="13.7109375" customWidth="1"/>
    <col min="13075" max="13075" width="11.140625" customWidth="1"/>
    <col min="13076" max="13076" width="34.5703125" customWidth="1"/>
    <col min="13078" max="13078" width="13.28515625" customWidth="1"/>
    <col min="13315" max="13322" width="6.7109375" customWidth="1"/>
    <col min="13323" max="13326" width="5.7109375" customWidth="1"/>
    <col min="13327" max="13328" width="11.5703125" customWidth="1"/>
    <col min="13329" max="13329" width="13.7109375" customWidth="1"/>
    <col min="13331" max="13331" width="11.140625" customWidth="1"/>
    <col min="13332" max="13332" width="34.5703125" customWidth="1"/>
    <col min="13334" max="13334" width="13.28515625" customWidth="1"/>
    <col min="13571" max="13578" width="6.7109375" customWidth="1"/>
    <col min="13579" max="13582" width="5.7109375" customWidth="1"/>
    <col min="13583" max="13584" width="11.5703125" customWidth="1"/>
    <col min="13585" max="13585" width="13.7109375" customWidth="1"/>
    <col min="13587" max="13587" width="11.140625" customWidth="1"/>
    <col min="13588" max="13588" width="34.5703125" customWidth="1"/>
    <col min="13590" max="13590" width="13.28515625" customWidth="1"/>
    <col min="13827" max="13834" width="6.7109375" customWidth="1"/>
    <col min="13835" max="13838" width="5.7109375" customWidth="1"/>
    <col min="13839" max="13840" width="11.5703125" customWidth="1"/>
    <col min="13841" max="13841" width="13.7109375" customWidth="1"/>
    <col min="13843" max="13843" width="11.140625" customWidth="1"/>
    <col min="13844" max="13844" width="34.5703125" customWidth="1"/>
    <col min="13846" max="13846" width="13.28515625" customWidth="1"/>
    <col min="14083" max="14090" width="6.7109375" customWidth="1"/>
    <col min="14091" max="14094" width="5.7109375" customWidth="1"/>
    <col min="14095" max="14096" width="11.5703125" customWidth="1"/>
    <col min="14097" max="14097" width="13.7109375" customWidth="1"/>
    <col min="14099" max="14099" width="11.140625" customWidth="1"/>
    <col min="14100" max="14100" width="34.5703125" customWidth="1"/>
    <col min="14102" max="14102" width="13.28515625" customWidth="1"/>
    <col min="14339" max="14346" width="6.7109375" customWidth="1"/>
    <col min="14347" max="14350" width="5.7109375" customWidth="1"/>
    <col min="14351" max="14352" width="11.5703125" customWidth="1"/>
    <col min="14353" max="14353" width="13.7109375" customWidth="1"/>
    <col min="14355" max="14355" width="11.140625" customWidth="1"/>
    <col min="14356" max="14356" width="34.5703125" customWidth="1"/>
    <col min="14358" max="14358" width="13.28515625" customWidth="1"/>
    <col min="14595" max="14602" width="6.7109375" customWidth="1"/>
    <col min="14603" max="14606" width="5.7109375" customWidth="1"/>
    <col min="14607" max="14608" width="11.5703125" customWidth="1"/>
    <col min="14609" max="14609" width="13.7109375" customWidth="1"/>
    <col min="14611" max="14611" width="11.140625" customWidth="1"/>
    <col min="14612" max="14612" width="34.5703125" customWidth="1"/>
    <col min="14614" max="14614" width="13.28515625" customWidth="1"/>
    <col min="14851" max="14858" width="6.7109375" customWidth="1"/>
    <col min="14859" max="14862" width="5.7109375" customWidth="1"/>
    <col min="14863" max="14864" width="11.5703125" customWidth="1"/>
    <col min="14865" max="14865" width="13.7109375" customWidth="1"/>
    <col min="14867" max="14867" width="11.140625" customWidth="1"/>
    <col min="14868" max="14868" width="34.5703125" customWidth="1"/>
    <col min="14870" max="14870" width="13.28515625" customWidth="1"/>
    <col min="15107" max="15114" width="6.7109375" customWidth="1"/>
    <col min="15115" max="15118" width="5.7109375" customWidth="1"/>
    <col min="15119" max="15120" width="11.5703125" customWidth="1"/>
    <col min="15121" max="15121" width="13.7109375" customWidth="1"/>
    <col min="15123" max="15123" width="11.140625" customWidth="1"/>
    <col min="15124" max="15124" width="34.5703125" customWidth="1"/>
    <col min="15126" max="15126" width="13.28515625" customWidth="1"/>
    <col min="15363" max="15370" width="6.7109375" customWidth="1"/>
    <col min="15371" max="15374" width="5.7109375" customWidth="1"/>
    <col min="15375" max="15376" width="11.5703125" customWidth="1"/>
    <col min="15377" max="15377" width="13.7109375" customWidth="1"/>
    <col min="15379" max="15379" width="11.140625" customWidth="1"/>
    <col min="15380" max="15380" width="34.5703125" customWidth="1"/>
    <col min="15382" max="15382" width="13.28515625" customWidth="1"/>
    <col min="15619" max="15626" width="6.7109375" customWidth="1"/>
    <col min="15627" max="15630" width="5.7109375" customWidth="1"/>
    <col min="15631" max="15632" width="11.5703125" customWidth="1"/>
    <col min="15633" max="15633" width="13.7109375" customWidth="1"/>
    <col min="15635" max="15635" width="11.140625" customWidth="1"/>
    <col min="15636" max="15636" width="34.5703125" customWidth="1"/>
    <col min="15638" max="15638" width="13.28515625" customWidth="1"/>
    <col min="15875" max="15882" width="6.7109375" customWidth="1"/>
    <col min="15883" max="15886" width="5.7109375" customWidth="1"/>
    <col min="15887" max="15888" width="11.5703125" customWidth="1"/>
    <col min="15889" max="15889" width="13.7109375" customWidth="1"/>
    <col min="15891" max="15891" width="11.140625" customWidth="1"/>
    <col min="15892" max="15892" width="34.5703125" customWidth="1"/>
    <col min="15894" max="15894" width="13.28515625" customWidth="1"/>
    <col min="16131" max="16138" width="6.7109375" customWidth="1"/>
    <col min="16139" max="16142" width="5.7109375" customWidth="1"/>
    <col min="16143" max="16144" width="11.5703125" customWidth="1"/>
    <col min="16145" max="16145" width="13.7109375" customWidth="1"/>
    <col min="16147" max="16147" width="11.140625" customWidth="1"/>
    <col min="16148" max="16148" width="34.5703125" customWidth="1"/>
    <col min="16150" max="16150" width="13.28515625" customWidth="1"/>
  </cols>
  <sheetData>
    <row r="1" spans="1:22" ht="24" customHeight="1" x14ac:dyDescent="0.2">
      <c r="A1" s="115" t="s">
        <v>293</v>
      </c>
      <c r="B1" s="115" t="s">
        <v>286</v>
      </c>
      <c r="C1" s="115" t="s">
        <v>287</v>
      </c>
      <c r="D1" s="115" t="s">
        <v>288</v>
      </c>
      <c r="E1" s="115" t="s">
        <v>289</v>
      </c>
      <c r="F1" s="115" t="s">
        <v>290</v>
      </c>
      <c r="G1" s="115" t="s">
        <v>291</v>
      </c>
      <c r="H1" s="115" t="s">
        <v>386</v>
      </c>
      <c r="I1" s="189" t="s">
        <v>387</v>
      </c>
      <c r="J1" s="189" t="s">
        <v>388</v>
      </c>
      <c r="K1" s="189" t="s">
        <v>389</v>
      </c>
      <c r="L1" s="189" t="s">
        <v>390</v>
      </c>
      <c r="M1" s="189" t="s">
        <v>391</v>
      </c>
      <c r="N1" s="189" t="s">
        <v>392</v>
      </c>
      <c r="O1" s="115" t="s">
        <v>70</v>
      </c>
      <c r="P1" s="93" t="s">
        <v>66</v>
      </c>
      <c r="Q1" s="110" t="s">
        <v>67</v>
      </c>
    </row>
    <row r="2" spans="1:22" x14ac:dyDescent="0.2">
      <c r="A2" s="112" t="s">
        <v>69</v>
      </c>
      <c r="B2" s="112" t="s">
        <v>69</v>
      </c>
      <c r="C2" s="93" t="s">
        <v>69</v>
      </c>
      <c r="D2" s="112" t="s">
        <v>69</v>
      </c>
      <c r="E2" s="93" t="s">
        <v>69</v>
      </c>
      <c r="F2" s="112" t="s">
        <v>69</v>
      </c>
      <c r="G2" s="93" t="s">
        <v>69</v>
      </c>
      <c r="H2" s="112" t="s">
        <v>69</v>
      </c>
      <c r="I2" s="190" t="s">
        <v>292</v>
      </c>
      <c r="J2" s="191" t="s">
        <v>292</v>
      </c>
      <c r="K2" s="190" t="s">
        <v>292</v>
      </c>
      <c r="L2" s="191" t="s">
        <v>292</v>
      </c>
      <c r="M2" s="190" t="s">
        <v>292</v>
      </c>
      <c r="N2" s="191" t="s">
        <v>292</v>
      </c>
      <c r="P2" s="192" t="s">
        <v>374</v>
      </c>
      <c r="Q2" s="7">
        <v>2</v>
      </c>
    </row>
    <row r="3" spans="1:22" x14ac:dyDescent="0.2">
      <c r="A3" s="112" t="s">
        <v>69</v>
      </c>
      <c r="B3" s="112" t="s">
        <v>69</v>
      </c>
      <c r="C3" s="93" t="s">
        <v>69</v>
      </c>
      <c r="D3" s="111" t="s">
        <v>69</v>
      </c>
      <c r="E3" s="93" t="s">
        <v>69</v>
      </c>
      <c r="F3" s="112" t="s">
        <v>69</v>
      </c>
      <c r="G3" s="93" t="s">
        <v>69</v>
      </c>
      <c r="H3" s="112" t="s">
        <v>69</v>
      </c>
      <c r="I3" s="190" t="s">
        <v>292</v>
      </c>
      <c r="J3" s="191" t="s">
        <v>292</v>
      </c>
      <c r="K3" s="190" t="s">
        <v>292</v>
      </c>
      <c r="L3" s="191" t="s">
        <v>292</v>
      </c>
      <c r="M3" s="190" t="s">
        <v>292</v>
      </c>
      <c r="N3" s="191" t="s">
        <v>292</v>
      </c>
      <c r="P3" s="192" t="s">
        <v>374</v>
      </c>
      <c r="Q3" s="7">
        <v>3</v>
      </c>
    </row>
    <row r="4" spans="1:22" x14ac:dyDescent="0.2">
      <c r="A4" s="112" t="s">
        <v>69</v>
      </c>
      <c r="B4" s="112" t="s">
        <v>69</v>
      </c>
      <c r="C4" s="93" t="s">
        <v>69</v>
      </c>
      <c r="D4" s="111" t="s">
        <v>69</v>
      </c>
      <c r="E4" s="93" t="s">
        <v>69</v>
      </c>
      <c r="F4" s="112" t="s">
        <v>69</v>
      </c>
      <c r="G4" s="93" t="s">
        <v>69</v>
      </c>
      <c r="H4" s="112" t="s">
        <v>69</v>
      </c>
      <c r="I4" s="190" t="s">
        <v>292</v>
      </c>
      <c r="J4" s="191" t="s">
        <v>292</v>
      </c>
      <c r="K4" s="190" t="s">
        <v>292</v>
      </c>
      <c r="L4" s="191" t="s">
        <v>292</v>
      </c>
      <c r="M4" s="190" t="s">
        <v>292</v>
      </c>
      <c r="N4" s="191" t="s">
        <v>292</v>
      </c>
      <c r="P4" s="192" t="s">
        <v>374</v>
      </c>
      <c r="Q4" s="7">
        <v>4</v>
      </c>
      <c r="S4" s="45" t="s">
        <v>16</v>
      </c>
      <c r="T4" s="46" t="s">
        <v>27</v>
      </c>
      <c r="V4" s="119"/>
    </row>
    <row r="5" spans="1:22" x14ac:dyDescent="0.2">
      <c r="A5" s="112" t="s">
        <v>69</v>
      </c>
      <c r="B5" s="112" t="s">
        <v>69</v>
      </c>
      <c r="C5" s="93" t="s">
        <v>69</v>
      </c>
      <c r="D5" s="111" t="s">
        <v>69</v>
      </c>
      <c r="E5" s="93" t="s">
        <v>69</v>
      </c>
      <c r="F5" s="112" t="s">
        <v>69</v>
      </c>
      <c r="G5" s="93" t="s">
        <v>69</v>
      </c>
      <c r="H5" s="112" t="s">
        <v>69</v>
      </c>
      <c r="I5" s="190" t="s">
        <v>292</v>
      </c>
      <c r="J5" s="191" t="s">
        <v>292</v>
      </c>
      <c r="K5" s="190" t="s">
        <v>292</v>
      </c>
      <c r="L5" s="191" t="s">
        <v>292</v>
      </c>
      <c r="M5" s="190" t="s">
        <v>292</v>
      </c>
      <c r="N5" s="191" t="s">
        <v>292</v>
      </c>
      <c r="P5" s="192" t="s">
        <v>374</v>
      </c>
      <c r="Q5" s="7">
        <v>5</v>
      </c>
      <c r="S5" s="49" t="s">
        <v>17</v>
      </c>
      <c r="T5" s="193" t="s">
        <v>403</v>
      </c>
      <c r="U5" s="193"/>
      <c r="V5" s="119"/>
    </row>
    <row r="6" spans="1:22" x14ac:dyDescent="0.2">
      <c r="A6" s="194" t="s">
        <v>374</v>
      </c>
      <c r="B6" s="194" t="s">
        <v>374</v>
      </c>
      <c r="C6" s="195" t="s">
        <v>374</v>
      </c>
      <c r="D6" s="194" t="s">
        <v>374</v>
      </c>
      <c r="E6" s="195" t="s">
        <v>374</v>
      </c>
      <c r="F6" s="196" t="s">
        <v>374</v>
      </c>
      <c r="G6" s="197" t="s">
        <v>374</v>
      </c>
      <c r="H6" s="198" t="s">
        <v>374</v>
      </c>
      <c r="I6" s="190" t="s">
        <v>292</v>
      </c>
      <c r="J6" s="191" t="s">
        <v>292</v>
      </c>
      <c r="K6" s="190" t="s">
        <v>292</v>
      </c>
      <c r="L6" s="191" t="s">
        <v>292</v>
      </c>
      <c r="M6" s="190" t="s">
        <v>292</v>
      </c>
      <c r="N6" s="191" t="s">
        <v>292</v>
      </c>
      <c r="P6" s="197" t="s">
        <v>374</v>
      </c>
      <c r="Q6" s="7">
        <v>6</v>
      </c>
      <c r="S6" s="49" t="s">
        <v>18</v>
      </c>
      <c r="T6" s="193" t="s">
        <v>396</v>
      </c>
      <c r="U6" s="193"/>
    </row>
    <row r="7" spans="1:22" x14ac:dyDescent="0.2">
      <c r="A7" s="194" t="s">
        <v>374</v>
      </c>
      <c r="B7" s="194" t="s">
        <v>374</v>
      </c>
      <c r="C7" s="195" t="s">
        <v>374</v>
      </c>
      <c r="D7" s="194" t="s">
        <v>374</v>
      </c>
      <c r="E7" s="195" t="s">
        <v>374</v>
      </c>
      <c r="F7" s="194" t="s">
        <v>374</v>
      </c>
      <c r="G7" s="195" t="s">
        <v>374</v>
      </c>
      <c r="H7" s="198" t="s">
        <v>374</v>
      </c>
      <c r="I7" s="190" t="s">
        <v>292</v>
      </c>
      <c r="J7" s="191" t="s">
        <v>292</v>
      </c>
      <c r="K7" s="190" t="s">
        <v>292</v>
      </c>
      <c r="L7" s="191" t="s">
        <v>292</v>
      </c>
      <c r="M7" s="190" t="s">
        <v>292</v>
      </c>
      <c r="N7" s="191" t="s">
        <v>292</v>
      </c>
      <c r="P7" s="195" t="s">
        <v>374</v>
      </c>
      <c r="Q7" s="7">
        <v>7</v>
      </c>
      <c r="S7" s="49" t="s">
        <v>19</v>
      </c>
      <c r="T7" s="193" t="s">
        <v>418</v>
      </c>
      <c r="U7" s="193"/>
    </row>
    <row r="8" spans="1:22" x14ac:dyDescent="0.2">
      <c r="A8" s="194" t="s">
        <v>374</v>
      </c>
      <c r="B8" s="194" t="s">
        <v>374</v>
      </c>
      <c r="C8" s="195" t="s">
        <v>374</v>
      </c>
      <c r="D8" s="194" t="s">
        <v>374</v>
      </c>
      <c r="E8" s="195" t="s">
        <v>374</v>
      </c>
      <c r="F8" s="196" t="s">
        <v>374</v>
      </c>
      <c r="G8" s="199" t="s">
        <v>374</v>
      </c>
      <c r="H8" s="198" t="s">
        <v>374</v>
      </c>
      <c r="I8" s="190" t="s">
        <v>292</v>
      </c>
      <c r="J8" s="191" t="s">
        <v>292</v>
      </c>
      <c r="K8" s="190" t="s">
        <v>292</v>
      </c>
      <c r="L8" s="191" t="s">
        <v>292</v>
      </c>
      <c r="M8" s="190" t="s">
        <v>292</v>
      </c>
      <c r="N8" s="191" t="s">
        <v>292</v>
      </c>
      <c r="P8" s="197" t="s">
        <v>374</v>
      </c>
      <c r="Q8" s="7">
        <v>8</v>
      </c>
      <c r="S8" s="49" t="s">
        <v>20</v>
      </c>
      <c r="T8" s="193" t="s">
        <v>173</v>
      </c>
    </row>
    <row r="9" spans="1:22" x14ac:dyDescent="0.2">
      <c r="A9" s="198" t="s">
        <v>375</v>
      </c>
      <c r="B9" s="200" t="s">
        <v>376</v>
      </c>
      <c r="C9" s="199" t="s">
        <v>375</v>
      </c>
      <c r="D9" s="198" t="s">
        <v>375</v>
      </c>
      <c r="E9" s="199" t="s">
        <v>375</v>
      </c>
      <c r="F9" s="198" t="s">
        <v>375</v>
      </c>
      <c r="G9" s="199" t="s">
        <v>375</v>
      </c>
      <c r="H9" s="198" t="s">
        <v>375</v>
      </c>
      <c r="I9" s="190" t="s">
        <v>292</v>
      </c>
      <c r="J9" s="191" t="s">
        <v>292</v>
      </c>
      <c r="K9" s="190" t="s">
        <v>292</v>
      </c>
      <c r="L9" s="191" t="s">
        <v>292</v>
      </c>
      <c r="M9" s="190" t="s">
        <v>292</v>
      </c>
      <c r="N9" s="191" t="s">
        <v>292</v>
      </c>
      <c r="P9" s="199" t="s">
        <v>375</v>
      </c>
      <c r="Q9" s="7">
        <v>9</v>
      </c>
      <c r="S9" s="49" t="s">
        <v>21</v>
      </c>
      <c r="T9" s="193" t="s">
        <v>404</v>
      </c>
    </row>
    <row r="10" spans="1:22" x14ac:dyDescent="0.2">
      <c r="A10" s="198" t="s">
        <v>375</v>
      </c>
      <c r="B10" s="200" t="s">
        <v>376</v>
      </c>
      <c r="C10" s="199" t="s">
        <v>375</v>
      </c>
      <c r="D10" s="198" t="s">
        <v>375</v>
      </c>
      <c r="E10" s="199" t="s">
        <v>375</v>
      </c>
      <c r="F10" s="198" t="s">
        <v>375</v>
      </c>
      <c r="G10" s="199" t="s">
        <v>375</v>
      </c>
      <c r="H10" s="198" t="s">
        <v>375</v>
      </c>
      <c r="I10" s="190" t="s">
        <v>292</v>
      </c>
      <c r="J10" s="191" t="s">
        <v>292</v>
      </c>
      <c r="K10" s="190" t="s">
        <v>292</v>
      </c>
      <c r="L10" s="191" t="s">
        <v>292</v>
      </c>
      <c r="M10" s="190" t="s">
        <v>292</v>
      </c>
      <c r="N10" s="191" t="s">
        <v>292</v>
      </c>
      <c r="P10" s="199" t="s">
        <v>375</v>
      </c>
      <c r="Q10" s="7">
        <v>10</v>
      </c>
      <c r="S10" s="49" t="s">
        <v>38</v>
      </c>
      <c r="T10" s="193" t="s">
        <v>395</v>
      </c>
    </row>
    <row r="11" spans="1:22" x14ac:dyDescent="0.2">
      <c r="A11" s="194" t="s">
        <v>377</v>
      </c>
      <c r="B11" s="200" t="s">
        <v>376</v>
      </c>
      <c r="C11" s="199" t="s">
        <v>378</v>
      </c>
      <c r="D11" s="198" t="s">
        <v>378</v>
      </c>
      <c r="E11" s="199" t="s">
        <v>378</v>
      </c>
      <c r="F11" s="198" t="s">
        <v>378</v>
      </c>
      <c r="G11" s="199" t="s">
        <v>378</v>
      </c>
      <c r="H11" s="198" t="s">
        <v>378</v>
      </c>
      <c r="I11" s="190" t="s">
        <v>292</v>
      </c>
      <c r="J11" s="191" t="s">
        <v>292</v>
      </c>
      <c r="K11" s="190" t="s">
        <v>292</v>
      </c>
      <c r="L11" s="191" t="s">
        <v>292</v>
      </c>
      <c r="M11" s="190" t="s">
        <v>292</v>
      </c>
      <c r="N11" s="191" t="s">
        <v>292</v>
      </c>
      <c r="P11" s="199" t="s">
        <v>378</v>
      </c>
      <c r="Q11" s="7">
        <v>11</v>
      </c>
      <c r="S11" s="49" t="s">
        <v>63</v>
      </c>
      <c r="T11" s="193" t="s">
        <v>176</v>
      </c>
    </row>
    <row r="12" spans="1:22" x14ac:dyDescent="0.2">
      <c r="A12" s="194" t="s">
        <v>377</v>
      </c>
      <c r="B12" s="200" t="s">
        <v>376</v>
      </c>
      <c r="C12" s="199" t="s">
        <v>378</v>
      </c>
      <c r="D12" s="198" t="s">
        <v>378</v>
      </c>
      <c r="E12" s="199" t="s">
        <v>378</v>
      </c>
      <c r="F12" s="198" t="s">
        <v>378</v>
      </c>
      <c r="G12" s="199" t="s">
        <v>378</v>
      </c>
      <c r="H12" s="198" t="s">
        <v>378</v>
      </c>
      <c r="I12" s="190" t="s">
        <v>292</v>
      </c>
      <c r="J12" s="191" t="s">
        <v>292</v>
      </c>
      <c r="K12" s="190" t="s">
        <v>292</v>
      </c>
      <c r="L12" s="191" t="s">
        <v>292</v>
      </c>
      <c r="M12" s="190" t="s">
        <v>292</v>
      </c>
      <c r="N12" s="191" t="s">
        <v>292</v>
      </c>
      <c r="P12" s="201" t="s">
        <v>378</v>
      </c>
      <c r="Q12" s="7">
        <v>12</v>
      </c>
      <c r="S12" s="49" t="s">
        <v>62</v>
      </c>
      <c r="T12" s="193" t="s">
        <v>406</v>
      </c>
    </row>
    <row r="13" spans="1:22" x14ac:dyDescent="0.2">
      <c r="A13" s="194" t="s">
        <v>377</v>
      </c>
      <c r="B13" s="198" t="s">
        <v>379</v>
      </c>
      <c r="C13" s="199" t="s">
        <v>379</v>
      </c>
      <c r="D13" s="112" t="s">
        <v>312</v>
      </c>
      <c r="E13" s="94" t="s">
        <v>312</v>
      </c>
      <c r="F13" s="112" t="s">
        <v>312</v>
      </c>
      <c r="G13" s="94" t="s">
        <v>312</v>
      </c>
      <c r="H13" s="112" t="s">
        <v>312</v>
      </c>
      <c r="I13" s="190" t="s">
        <v>292</v>
      </c>
      <c r="J13" s="191" t="s">
        <v>292</v>
      </c>
      <c r="K13" s="190" t="s">
        <v>292</v>
      </c>
      <c r="L13" s="191" t="s">
        <v>292</v>
      </c>
      <c r="M13" s="190" t="s">
        <v>292</v>
      </c>
      <c r="N13" s="191" t="s">
        <v>292</v>
      </c>
      <c r="P13" s="199" t="s">
        <v>379</v>
      </c>
      <c r="Q13" s="7">
        <v>13</v>
      </c>
      <c r="S13" s="52" t="s">
        <v>30</v>
      </c>
      <c r="T13" s="193" t="s">
        <v>407</v>
      </c>
    </row>
    <row r="14" spans="1:22" x14ac:dyDescent="0.2">
      <c r="A14" s="194" t="s">
        <v>377</v>
      </c>
      <c r="B14" s="198" t="s">
        <v>379</v>
      </c>
      <c r="C14" s="199" t="s">
        <v>379</v>
      </c>
      <c r="D14" s="112" t="s">
        <v>312</v>
      </c>
      <c r="E14" s="94" t="s">
        <v>312</v>
      </c>
      <c r="F14" s="112" t="s">
        <v>312</v>
      </c>
      <c r="G14" s="94" t="s">
        <v>312</v>
      </c>
      <c r="H14" s="112" t="s">
        <v>312</v>
      </c>
      <c r="I14" s="190" t="s">
        <v>292</v>
      </c>
      <c r="J14" s="191" t="s">
        <v>292</v>
      </c>
      <c r="K14" s="190" t="s">
        <v>292</v>
      </c>
      <c r="L14" s="191" t="s">
        <v>292</v>
      </c>
      <c r="M14" s="190" t="s">
        <v>292</v>
      </c>
      <c r="N14" s="191" t="s">
        <v>292</v>
      </c>
      <c r="P14" s="199" t="s">
        <v>379</v>
      </c>
      <c r="Q14" s="7">
        <v>14</v>
      </c>
      <c r="S14" s="54" t="s">
        <v>38</v>
      </c>
      <c r="T14" s="193" t="s">
        <v>172</v>
      </c>
    </row>
    <row r="15" spans="1:22" x14ac:dyDescent="0.2">
      <c r="A15" s="198" t="s">
        <v>380</v>
      </c>
      <c r="B15" s="190" t="s">
        <v>380</v>
      </c>
      <c r="C15" s="94" t="s">
        <v>68</v>
      </c>
      <c r="D15" s="112" t="s">
        <v>312</v>
      </c>
      <c r="E15" s="94" t="s">
        <v>312</v>
      </c>
      <c r="F15" s="112" t="s">
        <v>312</v>
      </c>
      <c r="G15" s="94" t="s">
        <v>312</v>
      </c>
      <c r="H15" s="112" t="s">
        <v>312</v>
      </c>
      <c r="I15" s="190" t="s">
        <v>292</v>
      </c>
      <c r="J15" s="191" t="s">
        <v>292</v>
      </c>
      <c r="K15" s="190" t="s">
        <v>292</v>
      </c>
      <c r="L15" s="191" t="s">
        <v>292</v>
      </c>
      <c r="M15" s="190" t="s">
        <v>292</v>
      </c>
      <c r="N15" s="191" t="s">
        <v>292</v>
      </c>
      <c r="P15" s="199" t="s">
        <v>380</v>
      </c>
      <c r="Q15" s="7">
        <v>15</v>
      </c>
      <c r="S15" s="54" t="s">
        <v>42</v>
      </c>
      <c r="T15" s="193" t="s">
        <v>397</v>
      </c>
    </row>
    <row r="16" spans="1:22" x14ac:dyDescent="0.2">
      <c r="A16" s="198" t="s">
        <v>380</v>
      </c>
      <c r="B16" s="190" t="s">
        <v>380</v>
      </c>
      <c r="C16" s="94" t="s">
        <v>68</v>
      </c>
      <c r="D16" s="112" t="s">
        <v>312</v>
      </c>
      <c r="E16" s="94" t="s">
        <v>312</v>
      </c>
      <c r="F16" s="112" t="s">
        <v>312</v>
      </c>
      <c r="G16" s="94" t="s">
        <v>312</v>
      </c>
      <c r="H16" s="112" t="s">
        <v>312</v>
      </c>
      <c r="I16" s="190" t="s">
        <v>292</v>
      </c>
      <c r="J16" s="191" t="s">
        <v>292</v>
      </c>
      <c r="K16" s="190" t="s">
        <v>292</v>
      </c>
      <c r="L16" s="191" t="s">
        <v>292</v>
      </c>
      <c r="M16" s="190" t="s">
        <v>292</v>
      </c>
      <c r="N16" s="191" t="s">
        <v>292</v>
      </c>
      <c r="P16" s="199" t="s">
        <v>380</v>
      </c>
      <c r="Q16" s="7">
        <v>16</v>
      </c>
      <c r="S16" s="7"/>
      <c r="T16" s="193" t="s">
        <v>398</v>
      </c>
    </row>
    <row r="17" spans="1:20" x14ac:dyDescent="0.2">
      <c r="A17" s="190" t="s">
        <v>212</v>
      </c>
      <c r="B17" s="190" t="s">
        <v>212</v>
      </c>
      <c r="C17" s="94" t="s">
        <v>68</v>
      </c>
      <c r="D17" s="112" t="s">
        <v>312</v>
      </c>
      <c r="E17" s="94" t="s">
        <v>312</v>
      </c>
      <c r="F17" s="112" t="s">
        <v>312</v>
      </c>
      <c r="G17" s="94" t="s">
        <v>312</v>
      </c>
      <c r="H17" s="112" t="s">
        <v>312</v>
      </c>
      <c r="I17" s="190" t="s">
        <v>292</v>
      </c>
      <c r="J17" s="191" t="s">
        <v>292</v>
      </c>
      <c r="K17" s="190" t="s">
        <v>292</v>
      </c>
      <c r="L17" s="191" t="s">
        <v>292</v>
      </c>
      <c r="M17" s="190" t="s">
        <v>292</v>
      </c>
      <c r="N17" s="191" t="s">
        <v>292</v>
      </c>
      <c r="P17" s="199" t="s">
        <v>381</v>
      </c>
      <c r="Q17" s="7">
        <v>17</v>
      </c>
      <c r="S17" s="7"/>
      <c r="T17" s="193" t="s">
        <v>399</v>
      </c>
    </row>
    <row r="18" spans="1:20" x14ac:dyDescent="0.2">
      <c r="A18" s="190" t="s">
        <v>212</v>
      </c>
      <c r="B18" s="190" t="s">
        <v>212</v>
      </c>
      <c r="C18" s="94" t="s">
        <v>68</v>
      </c>
      <c r="D18" s="112" t="s">
        <v>312</v>
      </c>
      <c r="E18" s="94" t="s">
        <v>312</v>
      </c>
      <c r="F18" s="112" t="s">
        <v>312</v>
      </c>
      <c r="G18" s="94" t="s">
        <v>312</v>
      </c>
      <c r="H18" s="112" t="s">
        <v>312</v>
      </c>
      <c r="I18" s="190" t="s">
        <v>292</v>
      </c>
      <c r="J18" s="191" t="s">
        <v>292</v>
      </c>
      <c r="K18" s="190" t="s">
        <v>292</v>
      </c>
      <c r="L18" s="191" t="s">
        <v>292</v>
      </c>
      <c r="M18" s="190" t="s">
        <v>292</v>
      </c>
      <c r="N18" s="191" t="s">
        <v>292</v>
      </c>
      <c r="P18" s="199" t="s">
        <v>381</v>
      </c>
      <c r="Q18" s="7">
        <v>18</v>
      </c>
      <c r="S18" s="44"/>
      <c r="T18" s="193" t="s">
        <v>400</v>
      </c>
    </row>
    <row r="19" spans="1:20" x14ac:dyDescent="0.2">
      <c r="A19" s="190" t="s">
        <v>212</v>
      </c>
      <c r="B19" s="190" t="s">
        <v>212</v>
      </c>
      <c r="C19" s="94" t="s">
        <v>68</v>
      </c>
      <c r="D19" s="112" t="s">
        <v>312</v>
      </c>
      <c r="E19" s="94" t="s">
        <v>312</v>
      </c>
      <c r="F19" s="112" t="s">
        <v>312</v>
      </c>
      <c r="G19" s="94" t="s">
        <v>312</v>
      </c>
      <c r="H19" s="112" t="s">
        <v>312</v>
      </c>
      <c r="I19" s="190" t="s">
        <v>292</v>
      </c>
      <c r="J19" s="191" t="s">
        <v>292</v>
      </c>
      <c r="K19" s="190" t="s">
        <v>292</v>
      </c>
      <c r="L19" s="191" t="s">
        <v>292</v>
      </c>
      <c r="M19" s="190" t="s">
        <v>292</v>
      </c>
      <c r="N19" s="191" t="s">
        <v>292</v>
      </c>
      <c r="P19" s="94" t="s">
        <v>107</v>
      </c>
      <c r="Q19" s="7">
        <v>19</v>
      </c>
      <c r="S19" s="47" t="s">
        <v>22</v>
      </c>
      <c r="T19" s="193" t="s">
        <v>401</v>
      </c>
    </row>
    <row r="20" spans="1:20" x14ac:dyDescent="0.2">
      <c r="A20" s="190" t="s">
        <v>212</v>
      </c>
      <c r="B20" s="190" t="s">
        <v>212</v>
      </c>
      <c r="C20" s="94" t="s">
        <v>68</v>
      </c>
      <c r="D20" s="112" t="s">
        <v>312</v>
      </c>
      <c r="E20" s="94" t="s">
        <v>312</v>
      </c>
      <c r="F20" s="112" t="s">
        <v>312</v>
      </c>
      <c r="G20" s="94" t="s">
        <v>312</v>
      </c>
      <c r="H20" s="112" t="s">
        <v>312</v>
      </c>
      <c r="I20" s="190" t="s">
        <v>292</v>
      </c>
      <c r="J20" s="191" t="s">
        <v>292</v>
      </c>
      <c r="K20" s="190" t="s">
        <v>292</v>
      </c>
      <c r="L20" s="191" t="s">
        <v>292</v>
      </c>
      <c r="M20" s="190" t="s">
        <v>292</v>
      </c>
      <c r="N20" s="191" t="s">
        <v>292</v>
      </c>
      <c r="P20" s="94" t="s">
        <v>107</v>
      </c>
      <c r="Q20" s="7">
        <v>20</v>
      </c>
      <c r="S20" s="50" t="s">
        <v>23</v>
      </c>
      <c r="T20" s="193" t="s">
        <v>402</v>
      </c>
    </row>
    <row r="21" spans="1:20" x14ac:dyDescent="0.2">
      <c r="A21" s="190" t="s">
        <v>212</v>
      </c>
      <c r="B21" s="190" t="s">
        <v>212</v>
      </c>
      <c r="C21" s="94" t="s">
        <v>68</v>
      </c>
      <c r="D21" s="112" t="s">
        <v>312</v>
      </c>
      <c r="E21" s="94" t="s">
        <v>312</v>
      </c>
      <c r="F21" s="112" t="s">
        <v>312</v>
      </c>
      <c r="G21" s="94" t="s">
        <v>312</v>
      </c>
      <c r="H21" s="112" t="s">
        <v>312</v>
      </c>
      <c r="I21" s="190" t="s">
        <v>292</v>
      </c>
      <c r="J21" s="191" t="s">
        <v>292</v>
      </c>
      <c r="K21" s="190" t="s">
        <v>292</v>
      </c>
      <c r="L21" s="191" t="s">
        <v>292</v>
      </c>
      <c r="M21" s="190" t="s">
        <v>292</v>
      </c>
      <c r="N21" s="191" t="s">
        <v>292</v>
      </c>
      <c r="P21" s="94" t="s">
        <v>107</v>
      </c>
      <c r="Q21" s="7">
        <v>21</v>
      </c>
      <c r="S21" s="50" t="s">
        <v>24</v>
      </c>
      <c r="T21" s="193" t="s">
        <v>185</v>
      </c>
    </row>
    <row r="22" spans="1:20" x14ac:dyDescent="0.2">
      <c r="A22" s="190" t="s">
        <v>212</v>
      </c>
      <c r="B22" s="190" t="s">
        <v>212</v>
      </c>
      <c r="C22" s="94" t="s">
        <v>68</v>
      </c>
      <c r="D22" s="112" t="s">
        <v>312</v>
      </c>
      <c r="E22" s="94" t="s">
        <v>312</v>
      </c>
      <c r="F22" s="112" t="s">
        <v>312</v>
      </c>
      <c r="G22" s="94" t="s">
        <v>312</v>
      </c>
      <c r="H22" s="112" t="s">
        <v>312</v>
      </c>
      <c r="I22" s="190" t="s">
        <v>292</v>
      </c>
      <c r="J22" s="191" t="s">
        <v>292</v>
      </c>
      <c r="K22" s="190" t="s">
        <v>292</v>
      </c>
      <c r="L22" s="191" t="s">
        <v>292</v>
      </c>
      <c r="M22" s="190" t="s">
        <v>292</v>
      </c>
      <c r="N22" s="191" t="s">
        <v>292</v>
      </c>
      <c r="P22" s="94" t="s">
        <v>107</v>
      </c>
      <c r="Q22" s="7">
        <v>22</v>
      </c>
      <c r="S22" s="50" t="s">
        <v>25</v>
      </c>
      <c r="T22" s="193" t="s">
        <v>196</v>
      </c>
    </row>
    <row r="23" spans="1:20" x14ac:dyDescent="0.2">
      <c r="A23" s="190" t="s">
        <v>212</v>
      </c>
      <c r="B23" s="190" t="s">
        <v>212</v>
      </c>
      <c r="C23" s="94" t="s">
        <v>68</v>
      </c>
      <c r="D23" s="112" t="s">
        <v>312</v>
      </c>
      <c r="E23" s="94" t="s">
        <v>312</v>
      </c>
      <c r="F23" s="112" t="s">
        <v>312</v>
      </c>
      <c r="G23" s="94" t="s">
        <v>312</v>
      </c>
      <c r="H23" s="112" t="s">
        <v>312</v>
      </c>
      <c r="I23" s="190" t="s">
        <v>292</v>
      </c>
      <c r="J23" s="191" t="s">
        <v>292</v>
      </c>
      <c r="K23" s="190" t="s">
        <v>292</v>
      </c>
      <c r="L23" s="191" t="s">
        <v>292</v>
      </c>
      <c r="M23" s="190" t="s">
        <v>292</v>
      </c>
      <c r="N23" s="191" t="s">
        <v>292</v>
      </c>
      <c r="P23" s="94" t="s">
        <v>107</v>
      </c>
      <c r="Q23" s="7">
        <v>23</v>
      </c>
      <c r="S23" s="55"/>
      <c r="T23" s="193"/>
    </row>
    <row r="24" spans="1:20" x14ac:dyDescent="0.2">
      <c r="A24" s="190" t="s">
        <v>212</v>
      </c>
      <c r="B24" s="190" t="s">
        <v>212</v>
      </c>
      <c r="C24" s="94" t="s">
        <v>68</v>
      </c>
      <c r="D24" s="112" t="s">
        <v>312</v>
      </c>
      <c r="E24" s="94" t="s">
        <v>312</v>
      </c>
      <c r="F24" s="112" t="s">
        <v>312</v>
      </c>
      <c r="G24" s="94" t="s">
        <v>312</v>
      </c>
      <c r="H24" s="112" t="s">
        <v>312</v>
      </c>
      <c r="I24" s="190" t="s">
        <v>292</v>
      </c>
      <c r="J24" s="191" t="s">
        <v>292</v>
      </c>
      <c r="K24" s="190" t="s">
        <v>292</v>
      </c>
      <c r="L24" s="191" t="s">
        <v>292</v>
      </c>
      <c r="M24" s="190" t="s">
        <v>292</v>
      </c>
      <c r="N24" s="191" t="s">
        <v>292</v>
      </c>
      <c r="P24" s="94" t="s">
        <v>107</v>
      </c>
      <c r="Q24" s="7">
        <v>24</v>
      </c>
      <c r="S24" s="48" t="s">
        <v>26</v>
      </c>
      <c r="T24" s="193"/>
    </row>
    <row r="25" spans="1:20" x14ac:dyDescent="0.2">
      <c r="A25" s="190" t="s">
        <v>212</v>
      </c>
      <c r="B25" s="190" t="s">
        <v>212</v>
      </c>
      <c r="C25" s="94" t="s">
        <v>68</v>
      </c>
      <c r="D25" s="112" t="s">
        <v>312</v>
      </c>
      <c r="E25" s="94" t="s">
        <v>312</v>
      </c>
      <c r="F25" s="112" t="s">
        <v>312</v>
      </c>
      <c r="G25" s="94" t="s">
        <v>312</v>
      </c>
      <c r="H25" s="112" t="s">
        <v>312</v>
      </c>
      <c r="I25" s="190" t="s">
        <v>292</v>
      </c>
      <c r="J25" s="191" t="s">
        <v>292</v>
      </c>
      <c r="K25" s="190" t="s">
        <v>292</v>
      </c>
      <c r="L25" s="191" t="s">
        <v>292</v>
      </c>
      <c r="M25" s="190" t="s">
        <v>292</v>
      </c>
      <c r="N25" s="191" t="s">
        <v>292</v>
      </c>
      <c r="P25" s="94" t="s">
        <v>107</v>
      </c>
      <c r="Q25" s="7">
        <v>25</v>
      </c>
      <c r="S25" s="51" t="s">
        <v>25</v>
      </c>
      <c r="T25" s="193"/>
    </row>
    <row r="26" spans="1:20" x14ac:dyDescent="0.2">
      <c r="A26" s="190" t="s">
        <v>212</v>
      </c>
      <c r="B26" s="190" t="s">
        <v>212</v>
      </c>
      <c r="C26" s="94" t="s">
        <v>68</v>
      </c>
      <c r="D26" s="112" t="s">
        <v>312</v>
      </c>
      <c r="E26" s="94" t="s">
        <v>312</v>
      </c>
      <c r="F26" s="112" t="s">
        <v>312</v>
      </c>
      <c r="G26" s="94" t="s">
        <v>312</v>
      </c>
      <c r="H26" s="112" t="s">
        <v>312</v>
      </c>
      <c r="I26" s="190" t="s">
        <v>292</v>
      </c>
      <c r="J26" s="191" t="s">
        <v>292</v>
      </c>
      <c r="K26" s="190" t="s">
        <v>292</v>
      </c>
      <c r="L26" s="191" t="s">
        <v>292</v>
      </c>
      <c r="M26" s="190" t="s">
        <v>292</v>
      </c>
      <c r="N26" s="191" t="s">
        <v>292</v>
      </c>
      <c r="P26" s="94" t="s">
        <v>107</v>
      </c>
      <c r="Q26" s="7">
        <v>26</v>
      </c>
      <c r="S26" s="51" t="s">
        <v>24</v>
      </c>
      <c r="T26" s="193"/>
    </row>
    <row r="27" spans="1:20" x14ac:dyDescent="0.2">
      <c r="A27" s="190" t="s">
        <v>212</v>
      </c>
      <c r="B27" s="190" t="s">
        <v>212</v>
      </c>
      <c r="C27" s="94" t="s">
        <v>68</v>
      </c>
      <c r="D27" s="112" t="s">
        <v>312</v>
      </c>
      <c r="E27" s="94" t="s">
        <v>312</v>
      </c>
      <c r="F27" s="112" t="s">
        <v>312</v>
      </c>
      <c r="G27" s="94" t="s">
        <v>312</v>
      </c>
      <c r="H27" s="112" t="s">
        <v>312</v>
      </c>
      <c r="I27" s="190" t="s">
        <v>292</v>
      </c>
      <c r="J27" s="191" t="s">
        <v>292</v>
      </c>
      <c r="K27" s="190" t="s">
        <v>292</v>
      </c>
      <c r="L27" s="191" t="s">
        <v>292</v>
      </c>
      <c r="M27" s="190" t="s">
        <v>292</v>
      </c>
      <c r="N27" s="191" t="s">
        <v>292</v>
      </c>
      <c r="P27" s="94" t="s">
        <v>107</v>
      </c>
      <c r="Q27" s="7">
        <v>27</v>
      </c>
      <c r="T27" s="9"/>
    </row>
    <row r="28" spans="1:20" x14ac:dyDescent="0.2">
      <c r="A28" s="190" t="s">
        <v>212</v>
      </c>
      <c r="B28" s="190" t="s">
        <v>212</v>
      </c>
      <c r="C28" s="94" t="s">
        <v>68</v>
      </c>
      <c r="D28" s="112" t="s">
        <v>312</v>
      </c>
      <c r="E28" s="94" t="s">
        <v>312</v>
      </c>
      <c r="F28" s="112" t="s">
        <v>312</v>
      </c>
      <c r="G28" s="94" t="s">
        <v>312</v>
      </c>
      <c r="H28" s="112" t="s">
        <v>312</v>
      </c>
      <c r="I28" s="190" t="s">
        <v>292</v>
      </c>
      <c r="J28" s="191" t="s">
        <v>292</v>
      </c>
      <c r="K28" s="190" t="s">
        <v>292</v>
      </c>
      <c r="L28" s="191" t="s">
        <v>292</v>
      </c>
      <c r="M28" s="190" t="s">
        <v>292</v>
      </c>
      <c r="N28" s="191" t="s">
        <v>292</v>
      </c>
      <c r="P28" s="94" t="s">
        <v>107</v>
      </c>
      <c r="Q28" s="7">
        <v>28</v>
      </c>
    </row>
    <row r="29" spans="1:20" x14ac:dyDescent="0.2">
      <c r="A29" s="190" t="s">
        <v>212</v>
      </c>
      <c r="B29" s="190" t="s">
        <v>212</v>
      </c>
      <c r="C29" s="94" t="s">
        <v>68</v>
      </c>
      <c r="D29" s="112" t="s">
        <v>312</v>
      </c>
      <c r="E29" s="94" t="s">
        <v>312</v>
      </c>
      <c r="F29" s="112" t="s">
        <v>312</v>
      </c>
      <c r="G29" s="94" t="s">
        <v>312</v>
      </c>
      <c r="H29" s="112" t="s">
        <v>312</v>
      </c>
      <c r="I29" s="190" t="s">
        <v>292</v>
      </c>
      <c r="J29" s="191" t="s">
        <v>292</v>
      </c>
      <c r="K29" s="190" t="s">
        <v>292</v>
      </c>
      <c r="L29" s="191" t="s">
        <v>292</v>
      </c>
      <c r="M29" s="190" t="s">
        <v>292</v>
      </c>
      <c r="N29" s="191" t="s">
        <v>292</v>
      </c>
      <c r="P29" s="94" t="s">
        <v>107</v>
      </c>
      <c r="Q29" s="7">
        <v>29</v>
      </c>
    </row>
    <row r="30" spans="1:20" x14ac:dyDescent="0.2">
      <c r="A30" s="190" t="s">
        <v>212</v>
      </c>
      <c r="B30" s="190" t="s">
        <v>212</v>
      </c>
      <c r="C30" s="94" t="s">
        <v>68</v>
      </c>
      <c r="D30" s="112" t="s">
        <v>312</v>
      </c>
      <c r="E30" s="94" t="s">
        <v>312</v>
      </c>
      <c r="F30" s="112" t="s">
        <v>312</v>
      </c>
      <c r="G30" s="94" t="s">
        <v>312</v>
      </c>
      <c r="H30" s="112" t="s">
        <v>312</v>
      </c>
      <c r="I30" s="190" t="s">
        <v>292</v>
      </c>
      <c r="J30" s="191" t="s">
        <v>292</v>
      </c>
      <c r="K30" s="190" t="s">
        <v>292</v>
      </c>
      <c r="L30" s="191" t="s">
        <v>292</v>
      </c>
      <c r="M30" s="190" t="s">
        <v>292</v>
      </c>
      <c r="N30" s="191" t="s">
        <v>292</v>
      </c>
      <c r="P30" s="94" t="s">
        <v>107</v>
      </c>
      <c r="Q30" s="7">
        <v>30</v>
      </c>
      <c r="T30" s="53" t="s">
        <v>28</v>
      </c>
    </row>
    <row r="31" spans="1:20" x14ac:dyDescent="0.2">
      <c r="A31" s="190" t="s">
        <v>212</v>
      </c>
      <c r="B31" s="190" t="s">
        <v>212</v>
      </c>
      <c r="C31" s="94" t="s">
        <v>68</v>
      </c>
      <c r="D31" s="112" t="s">
        <v>312</v>
      </c>
      <c r="E31" s="94" t="s">
        <v>312</v>
      </c>
      <c r="F31" s="112" t="s">
        <v>312</v>
      </c>
      <c r="G31" s="94" t="s">
        <v>312</v>
      </c>
      <c r="H31" s="112" t="s">
        <v>312</v>
      </c>
      <c r="I31" s="190" t="s">
        <v>292</v>
      </c>
      <c r="J31" s="191" t="s">
        <v>292</v>
      </c>
      <c r="K31" s="190" t="s">
        <v>292</v>
      </c>
      <c r="L31" s="191" t="s">
        <v>292</v>
      </c>
      <c r="M31" s="190" t="s">
        <v>292</v>
      </c>
      <c r="N31" s="191" t="s">
        <v>292</v>
      </c>
      <c r="P31" s="94" t="s">
        <v>107</v>
      </c>
      <c r="Q31" s="7">
        <v>31</v>
      </c>
      <c r="T31" s="193" t="s">
        <v>172</v>
      </c>
    </row>
    <row r="32" spans="1:20" x14ac:dyDescent="0.2">
      <c r="A32" s="190" t="s">
        <v>212</v>
      </c>
      <c r="B32" s="190" t="s">
        <v>212</v>
      </c>
      <c r="C32" s="94" t="s">
        <v>68</v>
      </c>
      <c r="D32" s="112" t="s">
        <v>312</v>
      </c>
      <c r="E32" s="94" t="s">
        <v>312</v>
      </c>
      <c r="F32" s="112" t="s">
        <v>312</v>
      </c>
      <c r="G32" s="94" t="s">
        <v>312</v>
      </c>
      <c r="H32" s="112" t="s">
        <v>312</v>
      </c>
      <c r="I32" s="190" t="s">
        <v>292</v>
      </c>
      <c r="J32" s="191" t="s">
        <v>292</v>
      </c>
      <c r="K32" s="190" t="s">
        <v>292</v>
      </c>
      <c r="L32" s="191" t="s">
        <v>292</v>
      </c>
      <c r="M32" s="190" t="s">
        <v>292</v>
      </c>
      <c r="N32" s="191" t="s">
        <v>292</v>
      </c>
      <c r="P32" s="94" t="s">
        <v>107</v>
      </c>
      <c r="Q32" s="7">
        <v>32</v>
      </c>
      <c r="T32" s="193" t="s">
        <v>405</v>
      </c>
    </row>
    <row r="33" spans="1:20" x14ac:dyDescent="0.2">
      <c r="A33" s="190" t="s">
        <v>212</v>
      </c>
      <c r="B33" s="190" t="s">
        <v>212</v>
      </c>
      <c r="C33" s="94" t="s">
        <v>68</v>
      </c>
      <c r="D33" s="112" t="s">
        <v>312</v>
      </c>
      <c r="E33" s="94" t="s">
        <v>312</v>
      </c>
      <c r="F33" s="112" t="s">
        <v>312</v>
      </c>
      <c r="G33" s="94" t="s">
        <v>312</v>
      </c>
      <c r="H33" s="112" t="s">
        <v>312</v>
      </c>
      <c r="I33" s="190" t="s">
        <v>292</v>
      </c>
      <c r="J33" s="191" t="s">
        <v>292</v>
      </c>
      <c r="K33" s="190" t="s">
        <v>292</v>
      </c>
      <c r="L33" s="191" t="s">
        <v>292</v>
      </c>
      <c r="M33" s="190" t="s">
        <v>292</v>
      </c>
      <c r="N33" s="191" t="s">
        <v>292</v>
      </c>
      <c r="P33" s="94" t="s">
        <v>107</v>
      </c>
      <c r="Q33" s="7">
        <v>33</v>
      </c>
      <c r="T33" s="193" t="s">
        <v>398</v>
      </c>
    </row>
    <row r="34" spans="1:20" x14ac:dyDescent="0.2">
      <c r="A34" s="190" t="s">
        <v>212</v>
      </c>
      <c r="B34" s="190" t="s">
        <v>212</v>
      </c>
      <c r="C34" s="94" t="s">
        <v>68</v>
      </c>
      <c r="D34" s="112" t="s">
        <v>312</v>
      </c>
      <c r="E34" s="94" t="s">
        <v>312</v>
      </c>
      <c r="F34" s="112" t="s">
        <v>312</v>
      </c>
      <c r="G34" s="94" t="s">
        <v>312</v>
      </c>
      <c r="H34" s="112" t="s">
        <v>312</v>
      </c>
      <c r="I34" s="190" t="s">
        <v>292</v>
      </c>
      <c r="J34" s="191" t="s">
        <v>292</v>
      </c>
      <c r="K34" s="190" t="s">
        <v>292</v>
      </c>
      <c r="L34" s="191" t="s">
        <v>292</v>
      </c>
      <c r="M34" s="190" t="s">
        <v>292</v>
      </c>
      <c r="N34" s="191" t="s">
        <v>292</v>
      </c>
      <c r="P34" s="94" t="s">
        <v>107</v>
      </c>
      <c r="Q34" s="7">
        <v>34</v>
      </c>
      <c r="T34" s="193" t="s">
        <v>399</v>
      </c>
    </row>
    <row r="35" spans="1:20" x14ac:dyDescent="0.2">
      <c r="A35" s="190" t="s">
        <v>212</v>
      </c>
      <c r="B35" s="190" t="s">
        <v>212</v>
      </c>
      <c r="C35" s="94" t="s">
        <v>68</v>
      </c>
      <c r="D35" s="112" t="s">
        <v>312</v>
      </c>
      <c r="E35" s="94" t="s">
        <v>312</v>
      </c>
      <c r="F35" s="112" t="s">
        <v>312</v>
      </c>
      <c r="G35" s="94" t="s">
        <v>312</v>
      </c>
      <c r="H35" s="112" t="s">
        <v>312</v>
      </c>
      <c r="I35" s="190" t="s">
        <v>292</v>
      </c>
      <c r="J35" s="191" t="s">
        <v>292</v>
      </c>
      <c r="K35" s="190" t="s">
        <v>292</v>
      </c>
      <c r="L35" s="191" t="s">
        <v>292</v>
      </c>
      <c r="M35" s="190" t="s">
        <v>292</v>
      </c>
      <c r="N35" s="191" t="s">
        <v>292</v>
      </c>
      <c r="P35" s="94" t="s">
        <v>107</v>
      </c>
      <c r="Q35" s="7">
        <v>35</v>
      </c>
      <c r="T35" s="193" t="s">
        <v>400</v>
      </c>
    </row>
    <row r="36" spans="1:20" x14ac:dyDescent="0.2">
      <c r="A36" s="190" t="s">
        <v>212</v>
      </c>
      <c r="B36" s="190" t="s">
        <v>212</v>
      </c>
      <c r="C36" s="94" t="s">
        <v>68</v>
      </c>
      <c r="D36" s="112" t="s">
        <v>312</v>
      </c>
      <c r="E36" s="94" t="s">
        <v>312</v>
      </c>
      <c r="F36" s="112" t="s">
        <v>312</v>
      </c>
      <c r="G36" s="94" t="s">
        <v>312</v>
      </c>
      <c r="H36" s="112" t="s">
        <v>312</v>
      </c>
      <c r="I36" s="190" t="s">
        <v>292</v>
      </c>
      <c r="J36" s="191" t="s">
        <v>292</v>
      </c>
      <c r="K36" s="190" t="s">
        <v>292</v>
      </c>
      <c r="L36" s="191" t="s">
        <v>292</v>
      </c>
      <c r="M36" s="190" t="s">
        <v>292</v>
      </c>
      <c r="N36" s="191" t="s">
        <v>292</v>
      </c>
      <c r="P36" s="94" t="s">
        <v>107</v>
      </c>
      <c r="Q36" s="7">
        <v>36</v>
      </c>
      <c r="T36" s="193" t="s">
        <v>401</v>
      </c>
    </row>
    <row r="37" spans="1:20" x14ac:dyDescent="0.2">
      <c r="A37" s="190" t="s">
        <v>212</v>
      </c>
      <c r="B37" s="190" t="s">
        <v>212</v>
      </c>
      <c r="C37" s="94" t="s">
        <v>68</v>
      </c>
      <c r="D37" s="112" t="s">
        <v>312</v>
      </c>
      <c r="E37" s="94" t="s">
        <v>312</v>
      </c>
      <c r="F37" s="112" t="s">
        <v>312</v>
      </c>
      <c r="G37" s="94" t="s">
        <v>312</v>
      </c>
      <c r="H37" s="112" t="s">
        <v>312</v>
      </c>
      <c r="I37" s="190" t="s">
        <v>292</v>
      </c>
      <c r="J37" s="191" t="s">
        <v>292</v>
      </c>
      <c r="K37" s="190" t="s">
        <v>292</v>
      </c>
      <c r="L37" s="191" t="s">
        <v>292</v>
      </c>
      <c r="M37" s="190" t="s">
        <v>292</v>
      </c>
      <c r="N37" s="191" t="s">
        <v>292</v>
      </c>
      <c r="P37" s="94" t="s">
        <v>107</v>
      </c>
      <c r="Q37" s="7">
        <v>37</v>
      </c>
      <c r="T37" s="193" t="s">
        <v>402</v>
      </c>
    </row>
    <row r="38" spans="1:20" x14ac:dyDescent="0.2">
      <c r="A38" s="190" t="s">
        <v>212</v>
      </c>
      <c r="B38" s="190" t="s">
        <v>212</v>
      </c>
      <c r="C38" s="94" t="s">
        <v>68</v>
      </c>
      <c r="D38" s="112" t="s">
        <v>312</v>
      </c>
      <c r="E38" s="94" t="s">
        <v>312</v>
      </c>
      <c r="F38" s="112" t="s">
        <v>312</v>
      </c>
      <c r="G38" s="94" t="s">
        <v>312</v>
      </c>
      <c r="H38" s="112" t="s">
        <v>312</v>
      </c>
      <c r="I38" s="190" t="s">
        <v>292</v>
      </c>
      <c r="J38" s="191" t="s">
        <v>292</v>
      </c>
      <c r="K38" s="190" t="s">
        <v>292</v>
      </c>
      <c r="L38" s="191" t="s">
        <v>292</v>
      </c>
      <c r="M38" s="190" t="s">
        <v>292</v>
      </c>
      <c r="N38" s="191" t="s">
        <v>292</v>
      </c>
      <c r="P38" s="94" t="s">
        <v>107</v>
      </c>
      <c r="Q38" s="7">
        <v>38</v>
      </c>
      <c r="T38" s="193" t="s">
        <v>185</v>
      </c>
    </row>
    <row r="39" spans="1:20" x14ac:dyDescent="0.2">
      <c r="A39" s="190" t="s">
        <v>212</v>
      </c>
      <c r="B39" s="190" t="s">
        <v>212</v>
      </c>
      <c r="C39" s="94" t="s">
        <v>68</v>
      </c>
      <c r="D39" s="112" t="s">
        <v>312</v>
      </c>
      <c r="E39" s="94" t="s">
        <v>312</v>
      </c>
      <c r="F39" s="112" t="s">
        <v>312</v>
      </c>
      <c r="G39" s="94" t="s">
        <v>312</v>
      </c>
      <c r="H39" s="112" t="s">
        <v>312</v>
      </c>
      <c r="I39" s="190" t="s">
        <v>292</v>
      </c>
      <c r="J39" s="191" t="s">
        <v>292</v>
      </c>
      <c r="K39" s="190" t="s">
        <v>292</v>
      </c>
      <c r="L39" s="191" t="s">
        <v>292</v>
      </c>
      <c r="M39" s="190" t="s">
        <v>292</v>
      </c>
      <c r="N39" s="191" t="s">
        <v>292</v>
      </c>
      <c r="P39" s="94" t="s">
        <v>107</v>
      </c>
      <c r="Q39" s="7">
        <v>39</v>
      </c>
      <c r="T39" s="193" t="s">
        <v>196</v>
      </c>
    </row>
    <row r="40" spans="1:20" x14ac:dyDescent="0.2">
      <c r="A40" s="190" t="s">
        <v>212</v>
      </c>
      <c r="B40" s="190" t="s">
        <v>212</v>
      </c>
      <c r="C40" s="94" t="s">
        <v>68</v>
      </c>
      <c r="D40" s="112" t="s">
        <v>312</v>
      </c>
      <c r="E40" s="94" t="s">
        <v>312</v>
      </c>
      <c r="F40" s="112" t="s">
        <v>312</v>
      </c>
      <c r="G40" s="94" t="s">
        <v>312</v>
      </c>
      <c r="H40" s="112" t="s">
        <v>312</v>
      </c>
      <c r="I40" s="190" t="s">
        <v>292</v>
      </c>
      <c r="J40" s="191" t="s">
        <v>292</v>
      </c>
      <c r="K40" s="190" t="s">
        <v>292</v>
      </c>
      <c r="L40" s="191" t="s">
        <v>292</v>
      </c>
      <c r="M40" s="190" t="s">
        <v>292</v>
      </c>
      <c r="N40" s="191" t="s">
        <v>292</v>
      </c>
      <c r="P40" s="94" t="s">
        <v>107</v>
      </c>
      <c r="Q40" s="7">
        <v>40</v>
      </c>
      <c r="T40" s="193" t="s">
        <v>408</v>
      </c>
    </row>
    <row r="41" spans="1:20" x14ac:dyDescent="0.2">
      <c r="A41" s="190" t="s">
        <v>212</v>
      </c>
      <c r="B41" s="190" t="s">
        <v>212</v>
      </c>
      <c r="C41" s="94" t="s">
        <v>68</v>
      </c>
      <c r="D41" s="112" t="s">
        <v>312</v>
      </c>
      <c r="E41" s="94" t="s">
        <v>312</v>
      </c>
      <c r="F41" s="112" t="s">
        <v>312</v>
      </c>
      <c r="G41" s="94" t="s">
        <v>312</v>
      </c>
      <c r="H41" s="112" t="s">
        <v>312</v>
      </c>
      <c r="I41" s="190" t="s">
        <v>292</v>
      </c>
      <c r="J41" s="191" t="s">
        <v>292</v>
      </c>
      <c r="K41" s="190" t="s">
        <v>292</v>
      </c>
      <c r="L41" s="191" t="s">
        <v>292</v>
      </c>
      <c r="M41" s="190" t="s">
        <v>292</v>
      </c>
      <c r="N41" s="191" t="s">
        <v>292</v>
      </c>
      <c r="P41" s="94" t="s">
        <v>107</v>
      </c>
      <c r="Q41" s="7">
        <v>41</v>
      </c>
      <c r="T41" s="193" t="s">
        <v>176</v>
      </c>
    </row>
    <row r="42" spans="1:20" x14ac:dyDescent="0.2">
      <c r="A42" s="190" t="s">
        <v>212</v>
      </c>
      <c r="B42" s="190" t="s">
        <v>212</v>
      </c>
      <c r="C42" s="94" t="s">
        <v>68</v>
      </c>
      <c r="D42" s="112" t="s">
        <v>312</v>
      </c>
      <c r="E42" s="94" t="s">
        <v>312</v>
      </c>
      <c r="F42" s="112" t="s">
        <v>312</v>
      </c>
      <c r="G42" s="94" t="s">
        <v>312</v>
      </c>
      <c r="H42" s="112" t="s">
        <v>312</v>
      </c>
      <c r="I42" s="190" t="s">
        <v>292</v>
      </c>
      <c r="J42" s="191" t="s">
        <v>292</v>
      </c>
      <c r="K42" s="190" t="s">
        <v>292</v>
      </c>
      <c r="L42" s="191" t="s">
        <v>292</v>
      </c>
      <c r="M42" s="190" t="s">
        <v>292</v>
      </c>
      <c r="N42" s="191" t="s">
        <v>292</v>
      </c>
      <c r="P42" s="94" t="s">
        <v>107</v>
      </c>
      <c r="Q42" s="7">
        <v>42</v>
      </c>
      <c r="T42" s="193" t="s">
        <v>406</v>
      </c>
    </row>
    <row r="43" spans="1:20" x14ac:dyDescent="0.2">
      <c r="A43" s="190" t="s">
        <v>212</v>
      </c>
      <c r="B43" s="190" t="s">
        <v>212</v>
      </c>
      <c r="C43" s="94" t="s">
        <v>68</v>
      </c>
      <c r="D43" s="112" t="s">
        <v>312</v>
      </c>
      <c r="E43" s="94" t="s">
        <v>312</v>
      </c>
      <c r="F43" s="112" t="s">
        <v>312</v>
      </c>
      <c r="G43" s="94" t="s">
        <v>312</v>
      </c>
      <c r="H43" s="112" t="s">
        <v>312</v>
      </c>
      <c r="I43" s="190" t="s">
        <v>292</v>
      </c>
      <c r="J43" s="191" t="s">
        <v>292</v>
      </c>
      <c r="K43" s="190" t="s">
        <v>292</v>
      </c>
      <c r="L43" s="191" t="s">
        <v>292</v>
      </c>
      <c r="M43" s="190" t="s">
        <v>292</v>
      </c>
      <c r="N43" s="191" t="s">
        <v>292</v>
      </c>
      <c r="P43" s="94" t="s">
        <v>107</v>
      </c>
      <c r="Q43" s="7">
        <v>43</v>
      </c>
      <c r="T43" s="193" t="s">
        <v>407</v>
      </c>
    </row>
    <row r="44" spans="1:20" x14ac:dyDescent="0.2">
      <c r="A44" s="190" t="s">
        <v>212</v>
      </c>
      <c r="B44" s="190" t="s">
        <v>212</v>
      </c>
      <c r="C44" s="94" t="s">
        <v>68</v>
      </c>
      <c r="D44" s="112" t="s">
        <v>312</v>
      </c>
      <c r="E44" s="94" t="s">
        <v>312</v>
      </c>
      <c r="F44" s="112" t="s">
        <v>312</v>
      </c>
      <c r="G44" s="94" t="s">
        <v>312</v>
      </c>
      <c r="H44" s="112" t="s">
        <v>312</v>
      </c>
      <c r="I44" s="190" t="s">
        <v>292</v>
      </c>
      <c r="J44" s="191" t="s">
        <v>292</v>
      </c>
      <c r="K44" s="190" t="s">
        <v>292</v>
      </c>
      <c r="L44" s="191" t="s">
        <v>292</v>
      </c>
      <c r="M44" s="190" t="s">
        <v>292</v>
      </c>
      <c r="N44" s="191" t="s">
        <v>292</v>
      </c>
      <c r="P44" s="94" t="s">
        <v>107</v>
      </c>
      <c r="Q44" s="7">
        <v>44</v>
      </c>
      <c r="T44" s="193" t="s">
        <v>173</v>
      </c>
    </row>
    <row r="45" spans="1:20" x14ac:dyDescent="0.2">
      <c r="A45" s="190" t="s">
        <v>212</v>
      </c>
      <c r="B45" s="190" t="s">
        <v>212</v>
      </c>
      <c r="C45" s="94" t="s">
        <v>68</v>
      </c>
      <c r="D45" s="112" t="s">
        <v>312</v>
      </c>
      <c r="E45" s="94" t="s">
        <v>312</v>
      </c>
      <c r="F45" s="112" t="s">
        <v>312</v>
      </c>
      <c r="G45" s="94" t="s">
        <v>312</v>
      </c>
      <c r="H45" s="112" t="s">
        <v>312</v>
      </c>
      <c r="I45" s="190" t="s">
        <v>292</v>
      </c>
      <c r="J45" s="191" t="s">
        <v>292</v>
      </c>
      <c r="K45" s="190" t="s">
        <v>292</v>
      </c>
      <c r="L45" s="191" t="s">
        <v>292</v>
      </c>
      <c r="M45" s="190" t="s">
        <v>292</v>
      </c>
      <c r="N45" s="191" t="s">
        <v>292</v>
      </c>
      <c r="P45" s="94" t="s">
        <v>107</v>
      </c>
      <c r="Q45" s="7">
        <v>45</v>
      </c>
      <c r="T45" s="193" t="s">
        <v>404</v>
      </c>
    </row>
    <row r="46" spans="1:20" x14ac:dyDescent="0.2">
      <c r="A46" s="190" t="s">
        <v>212</v>
      </c>
      <c r="B46" s="190" t="s">
        <v>212</v>
      </c>
      <c r="C46" s="94" t="s">
        <v>68</v>
      </c>
      <c r="D46" s="112" t="s">
        <v>312</v>
      </c>
      <c r="E46" s="94" t="s">
        <v>312</v>
      </c>
      <c r="F46" s="112" t="s">
        <v>312</v>
      </c>
      <c r="G46" s="94" t="s">
        <v>312</v>
      </c>
      <c r="H46" s="112" t="s">
        <v>312</v>
      </c>
      <c r="I46" s="190" t="s">
        <v>292</v>
      </c>
      <c r="J46" s="191" t="s">
        <v>292</v>
      </c>
      <c r="K46" s="190" t="s">
        <v>292</v>
      </c>
      <c r="L46" s="191" t="s">
        <v>292</v>
      </c>
      <c r="M46" s="190" t="s">
        <v>292</v>
      </c>
      <c r="N46" s="191" t="s">
        <v>292</v>
      </c>
      <c r="P46" s="94" t="s">
        <v>107</v>
      </c>
      <c r="Q46" s="7">
        <v>46</v>
      </c>
      <c r="T46" s="193" t="s">
        <v>395</v>
      </c>
    </row>
    <row r="47" spans="1:20" x14ac:dyDescent="0.2">
      <c r="A47" s="190" t="s">
        <v>212</v>
      </c>
      <c r="B47" s="190" t="s">
        <v>212</v>
      </c>
      <c r="C47" s="94" t="s">
        <v>68</v>
      </c>
      <c r="D47" s="112" t="s">
        <v>312</v>
      </c>
      <c r="E47" s="94" t="s">
        <v>312</v>
      </c>
      <c r="F47" s="112" t="s">
        <v>312</v>
      </c>
      <c r="G47" s="94" t="s">
        <v>312</v>
      </c>
      <c r="H47" s="112" t="s">
        <v>312</v>
      </c>
      <c r="I47" s="190" t="s">
        <v>292</v>
      </c>
      <c r="J47" s="191" t="s">
        <v>292</v>
      </c>
      <c r="K47" s="190" t="s">
        <v>292</v>
      </c>
      <c r="L47" s="191" t="s">
        <v>292</v>
      </c>
      <c r="M47" s="190" t="s">
        <v>292</v>
      </c>
      <c r="N47" s="191" t="s">
        <v>292</v>
      </c>
      <c r="P47" s="94" t="s">
        <v>107</v>
      </c>
      <c r="Q47" s="7">
        <v>47</v>
      </c>
    </row>
    <row r="48" spans="1:20" x14ac:dyDescent="0.2">
      <c r="A48" s="190" t="s">
        <v>212</v>
      </c>
      <c r="B48" s="190" t="s">
        <v>212</v>
      </c>
      <c r="C48" s="94" t="s">
        <v>68</v>
      </c>
      <c r="D48" s="112" t="s">
        <v>312</v>
      </c>
      <c r="E48" s="94" t="s">
        <v>312</v>
      </c>
      <c r="F48" s="112" t="s">
        <v>312</v>
      </c>
      <c r="G48" s="94" t="s">
        <v>312</v>
      </c>
      <c r="H48" s="112" t="s">
        <v>312</v>
      </c>
      <c r="I48" s="190" t="s">
        <v>292</v>
      </c>
      <c r="J48" s="191" t="s">
        <v>292</v>
      </c>
      <c r="K48" s="190" t="s">
        <v>292</v>
      </c>
      <c r="L48" s="191" t="s">
        <v>292</v>
      </c>
      <c r="M48" s="190" t="s">
        <v>292</v>
      </c>
      <c r="N48" s="191" t="s">
        <v>292</v>
      </c>
      <c r="P48" s="94" t="s">
        <v>107</v>
      </c>
      <c r="Q48" s="7">
        <v>48</v>
      </c>
    </row>
    <row r="49" spans="1:17" x14ac:dyDescent="0.2">
      <c r="A49" s="190" t="s">
        <v>212</v>
      </c>
      <c r="B49" s="190" t="s">
        <v>212</v>
      </c>
      <c r="C49" s="94" t="s">
        <v>68</v>
      </c>
      <c r="D49" s="112" t="s">
        <v>312</v>
      </c>
      <c r="E49" s="94" t="s">
        <v>312</v>
      </c>
      <c r="F49" s="112" t="s">
        <v>312</v>
      </c>
      <c r="G49" s="94" t="s">
        <v>312</v>
      </c>
      <c r="H49" s="112" t="s">
        <v>312</v>
      </c>
      <c r="I49" s="190" t="s">
        <v>292</v>
      </c>
      <c r="J49" s="191" t="s">
        <v>292</v>
      </c>
      <c r="K49" s="190" t="s">
        <v>292</v>
      </c>
      <c r="L49" s="191" t="s">
        <v>292</v>
      </c>
      <c r="M49" s="190" t="s">
        <v>292</v>
      </c>
      <c r="N49" s="191" t="s">
        <v>292</v>
      </c>
      <c r="P49" s="94" t="s">
        <v>107</v>
      </c>
      <c r="Q49" s="7">
        <v>49</v>
      </c>
    </row>
    <row r="50" spans="1:17" x14ac:dyDescent="0.2">
      <c r="A50" s="190" t="s">
        <v>212</v>
      </c>
      <c r="B50" s="190" t="s">
        <v>212</v>
      </c>
      <c r="C50" s="94" t="s">
        <v>68</v>
      </c>
      <c r="D50" s="112" t="s">
        <v>312</v>
      </c>
      <c r="E50" s="94" t="s">
        <v>312</v>
      </c>
      <c r="F50" s="112" t="s">
        <v>312</v>
      </c>
      <c r="G50" s="94" t="s">
        <v>312</v>
      </c>
      <c r="H50" s="112" t="s">
        <v>312</v>
      </c>
      <c r="I50" s="190" t="s">
        <v>292</v>
      </c>
      <c r="J50" s="191" t="s">
        <v>292</v>
      </c>
      <c r="K50" s="190" t="s">
        <v>292</v>
      </c>
      <c r="L50" s="191" t="s">
        <v>292</v>
      </c>
      <c r="M50" s="190" t="s">
        <v>292</v>
      </c>
      <c r="N50" s="191" t="s">
        <v>292</v>
      </c>
      <c r="P50" s="94" t="s">
        <v>107</v>
      </c>
      <c r="Q50" s="7">
        <v>50</v>
      </c>
    </row>
    <row r="51" spans="1:17" x14ac:dyDescent="0.2">
      <c r="A51" s="190" t="s">
        <v>212</v>
      </c>
      <c r="B51" s="190" t="s">
        <v>212</v>
      </c>
      <c r="C51" s="94" t="s">
        <v>68</v>
      </c>
      <c r="D51" s="112" t="s">
        <v>312</v>
      </c>
      <c r="E51" s="94" t="s">
        <v>312</v>
      </c>
      <c r="F51" s="112" t="s">
        <v>312</v>
      </c>
      <c r="G51" s="94" t="s">
        <v>312</v>
      </c>
      <c r="H51" s="112" t="s">
        <v>312</v>
      </c>
      <c r="I51" s="190" t="s">
        <v>292</v>
      </c>
      <c r="J51" s="191" t="s">
        <v>292</v>
      </c>
      <c r="K51" s="190" t="s">
        <v>292</v>
      </c>
      <c r="L51" s="191" t="s">
        <v>292</v>
      </c>
      <c r="M51" s="190" t="s">
        <v>292</v>
      </c>
      <c r="N51" s="191" t="s">
        <v>292</v>
      </c>
      <c r="P51" s="94" t="s">
        <v>107</v>
      </c>
      <c r="Q51" s="7">
        <v>51</v>
      </c>
    </row>
    <row r="52" spans="1:17" x14ac:dyDescent="0.2">
      <c r="A52" s="190" t="s">
        <v>212</v>
      </c>
      <c r="B52" s="190" t="s">
        <v>212</v>
      </c>
      <c r="C52" s="94" t="s">
        <v>68</v>
      </c>
      <c r="D52" s="112" t="s">
        <v>312</v>
      </c>
      <c r="E52" s="94" t="s">
        <v>312</v>
      </c>
      <c r="F52" s="112" t="s">
        <v>312</v>
      </c>
      <c r="G52" s="94" t="s">
        <v>312</v>
      </c>
      <c r="H52" s="112" t="s">
        <v>312</v>
      </c>
      <c r="I52" s="190" t="s">
        <v>292</v>
      </c>
      <c r="J52" s="191" t="s">
        <v>292</v>
      </c>
      <c r="K52" s="190" t="s">
        <v>292</v>
      </c>
      <c r="L52" s="191" t="s">
        <v>292</v>
      </c>
      <c r="M52" s="190" t="s">
        <v>292</v>
      </c>
      <c r="N52" s="191" t="s">
        <v>292</v>
      </c>
      <c r="P52" s="94" t="s">
        <v>107</v>
      </c>
      <c r="Q52" s="7">
        <v>52</v>
      </c>
    </row>
    <row r="53" spans="1:17" x14ac:dyDescent="0.2">
      <c r="A53" s="190" t="s">
        <v>212</v>
      </c>
      <c r="B53" s="190" t="s">
        <v>212</v>
      </c>
      <c r="C53" s="94" t="s">
        <v>68</v>
      </c>
      <c r="D53" s="112" t="s">
        <v>312</v>
      </c>
      <c r="E53" s="94" t="s">
        <v>312</v>
      </c>
      <c r="F53" s="112" t="s">
        <v>312</v>
      </c>
      <c r="G53" s="94" t="s">
        <v>312</v>
      </c>
      <c r="H53" s="112" t="s">
        <v>312</v>
      </c>
      <c r="I53" s="190" t="s">
        <v>292</v>
      </c>
      <c r="J53" s="191" t="s">
        <v>292</v>
      </c>
      <c r="K53" s="190" t="s">
        <v>292</v>
      </c>
      <c r="L53" s="191" t="s">
        <v>292</v>
      </c>
      <c r="M53" s="190" t="s">
        <v>292</v>
      </c>
      <c r="N53" s="191" t="s">
        <v>292</v>
      </c>
      <c r="P53" s="94" t="s">
        <v>107</v>
      </c>
      <c r="Q53" s="7">
        <v>53</v>
      </c>
    </row>
    <row r="54" spans="1:17" x14ac:dyDescent="0.2">
      <c r="A54" s="190" t="s">
        <v>212</v>
      </c>
      <c r="B54" s="190" t="s">
        <v>212</v>
      </c>
      <c r="C54" s="94" t="s">
        <v>68</v>
      </c>
      <c r="D54" s="112" t="s">
        <v>312</v>
      </c>
      <c r="E54" s="94" t="s">
        <v>312</v>
      </c>
      <c r="F54" s="112" t="s">
        <v>312</v>
      </c>
      <c r="G54" s="94" t="s">
        <v>312</v>
      </c>
      <c r="H54" s="112" t="s">
        <v>312</v>
      </c>
      <c r="I54" s="190" t="s">
        <v>292</v>
      </c>
      <c r="J54" s="191" t="s">
        <v>292</v>
      </c>
      <c r="K54" s="190" t="s">
        <v>292</v>
      </c>
      <c r="L54" s="191" t="s">
        <v>292</v>
      </c>
      <c r="M54" s="190" t="s">
        <v>292</v>
      </c>
      <c r="N54" s="191" t="s">
        <v>292</v>
      </c>
      <c r="P54" s="94" t="s">
        <v>107</v>
      </c>
      <c r="Q54" s="7">
        <v>54</v>
      </c>
    </row>
    <row r="55" spans="1:17" x14ac:dyDescent="0.2">
      <c r="A55" s="190" t="s">
        <v>212</v>
      </c>
      <c r="B55" s="190" t="s">
        <v>212</v>
      </c>
      <c r="C55" s="94" t="s">
        <v>68</v>
      </c>
      <c r="D55" s="112" t="s">
        <v>312</v>
      </c>
      <c r="E55" s="94" t="s">
        <v>312</v>
      </c>
      <c r="F55" s="112" t="s">
        <v>312</v>
      </c>
      <c r="G55" s="94" t="s">
        <v>312</v>
      </c>
      <c r="H55" s="112" t="s">
        <v>312</v>
      </c>
      <c r="I55" s="190" t="s">
        <v>292</v>
      </c>
      <c r="J55" s="191" t="s">
        <v>292</v>
      </c>
      <c r="K55" s="190" t="s">
        <v>292</v>
      </c>
      <c r="L55" s="191" t="s">
        <v>292</v>
      </c>
      <c r="M55" s="190" t="s">
        <v>292</v>
      </c>
      <c r="N55" s="191" t="s">
        <v>292</v>
      </c>
      <c r="P55" s="94" t="s">
        <v>107</v>
      </c>
      <c r="Q55" s="7">
        <v>55</v>
      </c>
    </row>
    <row r="56" spans="1:17" x14ac:dyDescent="0.2">
      <c r="A56" s="190" t="s">
        <v>212</v>
      </c>
      <c r="B56" s="190" t="s">
        <v>212</v>
      </c>
      <c r="C56" s="94" t="s">
        <v>68</v>
      </c>
      <c r="D56" s="112" t="s">
        <v>312</v>
      </c>
      <c r="E56" s="94" t="s">
        <v>312</v>
      </c>
      <c r="F56" s="112" t="s">
        <v>312</v>
      </c>
      <c r="G56" s="94" t="s">
        <v>312</v>
      </c>
      <c r="H56" s="112" t="s">
        <v>312</v>
      </c>
      <c r="I56" s="190" t="s">
        <v>292</v>
      </c>
      <c r="J56" s="191" t="s">
        <v>292</v>
      </c>
      <c r="K56" s="190" t="s">
        <v>292</v>
      </c>
      <c r="L56" s="191" t="s">
        <v>292</v>
      </c>
      <c r="M56" s="190" t="s">
        <v>292</v>
      </c>
      <c r="N56" s="191" t="s">
        <v>292</v>
      </c>
      <c r="P56" s="94" t="s">
        <v>107</v>
      </c>
      <c r="Q56" s="7">
        <v>56</v>
      </c>
    </row>
    <row r="57" spans="1:17" x14ac:dyDescent="0.2">
      <c r="A57" s="190" t="s">
        <v>212</v>
      </c>
      <c r="B57" s="190" t="s">
        <v>212</v>
      </c>
      <c r="C57" s="94" t="s">
        <v>68</v>
      </c>
      <c r="D57" s="112" t="s">
        <v>312</v>
      </c>
      <c r="E57" s="94" t="s">
        <v>312</v>
      </c>
      <c r="F57" s="112" t="s">
        <v>312</v>
      </c>
      <c r="G57" s="94" t="s">
        <v>312</v>
      </c>
      <c r="H57" s="112" t="s">
        <v>312</v>
      </c>
      <c r="I57" s="190" t="s">
        <v>292</v>
      </c>
      <c r="J57" s="191" t="s">
        <v>292</v>
      </c>
      <c r="K57" s="190" t="s">
        <v>292</v>
      </c>
      <c r="L57" s="191" t="s">
        <v>292</v>
      </c>
      <c r="M57" s="190" t="s">
        <v>292</v>
      </c>
      <c r="N57" s="191" t="s">
        <v>292</v>
      </c>
      <c r="P57" s="94" t="s">
        <v>107</v>
      </c>
      <c r="Q57" s="7">
        <v>57</v>
      </c>
    </row>
    <row r="58" spans="1:17" x14ac:dyDescent="0.2">
      <c r="A58" s="190" t="s">
        <v>212</v>
      </c>
      <c r="B58" s="190" t="s">
        <v>212</v>
      </c>
      <c r="C58" s="94" t="s">
        <v>68</v>
      </c>
      <c r="D58" s="112" t="s">
        <v>312</v>
      </c>
      <c r="E58" s="94" t="s">
        <v>312</v>
      </c>
      <c r="F58" s="112" t="s">
        <v>312</v>
      </c>
      <c r="G58" s="94" t="s">
        <v>312</v>
      </c>
      <c r="H58" s="112" t="s">
        <v>312</v>
      </c>
      <c r="I58" s="190" t="s">
        <v>292</v>
      </c>
      <c r="J58" s="191" t="s">
        <v>292</v>
      </c>
      <c r="K58" s="190" t="s">
        <v>292</v>
      </c>
      <c r="L58" s="191" t="s">
        <v>292</v>
      </c>
      <c r="M58" s="190" t="s">
        <v>292</v>
      </c>
      <c r="N58" s="191" t="s">
        <v>292</v>
      </c>
      <c r="P58" s="94" t="s">
        <v>107</v>
      </c>
      <c r="Q58" s="7">
        <v>58</v>
      </c>
    </row>
    <row r="59" spans="1:17" x14ac:dyDescent="0.2">
      <c r="A59" s="190" t="s">
        <v>212</v>
      </c>
      <c r="B59" s="190" t="s">
        <v>212</v>
      </c>
      <c r="C59" s="94" t="s">
        <v>68</v>
      </c>
      <c r="D59" s="112" t="s">
        <v>312</v>
      </c>
      <c r="E59" s="94" t="s">
        <v>312</v>
      </c>
      <c r="F59" s="112" t="s">
        <v>312</v>
      </c>
      <c r="G59" s="94" t="s">
        <v>312</v>
      </c>
      <c r="H59" s="112" t="s">
        <v>312</v>
      </c>
      <c r="I59" s="190" t="s">
        <v>292</v>
      </c>
      <c r="J59" s="191" t="s">
        <v>292</v>
      </c>
      <c r="K59" s="190" t="s">
        <v>292</v>
      </c>
      <c r="L59" s="191" t="s">
        <v>292</v>
      </c>
      <c r="M59" s="190" t="s">
        <v>292</v>
      </c>
      <c r="N59" s="191" t="s">
        <v>292</v>
      </c>
      <c r="P59" s="94" t="s">
        <v>107</v>
      </c>
      <c r="Q59" s="7">
        <v>59</v>
      </c>
    </row>
    <row r="60" spans="1:17" x14ac:dyDescent="0.2">
      <c r="A60" s="190" t="s">
        <v>212</v>
      </c>
      <c r="B60" s="190" t="s">
        <v>212</v>
      </c>
      <c r="C60" s="94" t="s">
        <v>68</v>
      </c>
      <c r="D60" s="112" t="s">
        <v>312</v>
      </c>
      <c r="E60" s="94" t="s">
        <v>312</v>
      </c>
      <c r="F60" s="112" t="s">
        <v>312</v>
      </c>
      <c r="G60" s="94" t="s">
        <v>312</v>
      </c>
      <c r="H60" s="112" t="s">
        <v>312</v>
      </c>
      <c r="I60" s="190" t="s">
        <v>292</v>
      </c>
      <c r="J60" s="191" t="s">
        <v>292</v>
      </c>
      <c r="K60" s="190" t="s">
        <v>292</v>
      </c>
      <c r="L60" s="191" t="s">
        <v>292</v>
      </c>
      <c r="M60" s="190" t="s">
        <v>292</v>
      </c>
      <c r="N60" s="191" t="s">
        <v>292</v>
      </c>
      <c r="P60" s="94" t="s">
        <v>107</v>
      </c>
      <c r="Q60" s="7">
        <v>60</v>
      </c>
    </row>
    <row r="61" spans="1:17" x14ac:dyDescent="0.2">
      <c r="A61" s="190" t="s">
        <v>212</v>
      </c>
      <c r="B61" s="190" t="s">
        <v>212</v>
      </c>
      <c r="C61" s="94" t="s">
        <v>68</v>
      </c>
      <c r="D61" s="112" t="s">
        <v>312</v>
      </c>
      <c r="E61" s="94" t="s">
        <v>312</v>
      </c>
      <c r="F61" s="112" t="s">
        <v>312</v>
      </c>
      <c r="G61" s="94" t="s">
        <v>312</v>
      </c>
      <c r="H61" s="112" t="s">
        <v>312</v>
      </c>
      <c r="I61" s="190" t="s">
        <v>292</v>
      </c>
      <c r="J61" s="191" t="s">
        <v>292</v>
      </c>
      <c r="K61" s="190" t="s">
        <v>292</v>
      </c>
      <c r="L61" s="191" t="s">
        <v>292</v>
      </c>
      <c r="M61" s="190" t="s">
        <v>292</v>
      </c>
      <c r="N61" s="191" t="s">
        <v>292</v>
      </c>
      <c r="P61" s="94" t="s">
        <v>107</v>
      </c>
      <c r="Q61" s="7">
        <v>61</v>
      </c>
    </row>
    <row r="62" spans="1:17" x14ac:dyDescent="0.2">
      <c r="A62" s="190" t="s">
        <v>212</v>
      </c>
      <c r="B62" s="190" t="s">
        <v>212</v>
      </c>
      <c r="C62" s="94" t="s">
        <v>68</v>
      </c>
      <c r="D62" s="112" t="s">
        <v>312</v>
      </c>
      <c r="E62" s="94" t="s">
        <v>312</v>
      </c>
      <c r="F62" s="112" t="s">
        <v>312</v>
      </c>
      <c r="G62" s="94" t="s">
        <v>312</v>
      </c>
      <c r="H62" s="112" t="s">
        <v>312</v>
      </c>
      <c r="I62" s="190" t="s">
        <v>292</v>
      </c>
      <c r="J62" s="191" t="s">
        <v>292</v>
      </c>
      <c r="K62" s="190" t="s">
        <v>292</v>
      </c>
      <c r="L62" s="191" t="s">
        <v>292</v>
      </c>
      <c r="M62" s="190" t="s">
        <v>292</v>
      </c>
      <c r="N62" s="191" t="s">
        <v>292</v>
      </c>
      <c r="P62" s="94" t="s">
        <v>107</v>
      </c>
      <c r="Q62" s="7">
        <v>62</v>
      </c>
    </row>
    <row r="63" spans="1:17" x14ac:dyDescent="0.2">
      <c r="A63" s="190" t="s">
        <v>212</v>
      </c>
      <c r="B63" s="190" t="s">
        <v>212</v>
      </c>
      <c r="C63" s="94" t="s">
        <v>68</v>
      </c>
      <c r="D63" s="112" t="s">
        <v>312</v>
      </c>
      <c r="E63" s="94" t="s">
        <v>312</v>
      </c>
      <c r="F63" s="112" t="s">
        <v>312</v>
      </c>
      <c r="G63" s="94" t="s">
        <v>312</v>
      </c>
      <c r="H63" s="112" t="s">
        <v>312</v>
      </c>
      <c r="I63" s="190" t="s">
        <v>292</v>
      </c>
      <c r="J63" s="191" t="s">
        <v>292</v>
      </c>
      <c r="K63" s="190" t="s">
        <v>292</v>
      </c>
      <c r="L63" s="191" t="s">
        <v>292</v>
      </c>
      <c r="M63" s="190" t="s">
        <v>292</v>
      </c>
      <c r="N63" s="191" t="s">
        <v>292</v>
      </c>
      <c r="P63" s="94" t="s">
        <v>107</v>
      </c>
      <c r="Q63" s="7">
        <v>63</v>
      </c>
    </row>
    <row r="64" spans="1:17" x14ac:dyDescent="0.2">
      <c r="A64" s="190" t="s">
        <v>212</v>
      </c>
      <c r="B64" s="190" t="s">
        <v>212</v>
      </c>
      <c r="C64" s="94" t="s">
        <v>68</v>
      </c>
      <c r="D64" s="112" t="s">
        <v>312</v>
      </c>
      <c r="E64" s="94" t="s">
        <v>312</v>
      </c>
      <c r="F64" s="112" t="s">
        <v>312</v>
      </c>
      <c r="G64" s="94" t="s">
        <v>312</v>
      </c>
      <c r="H64" s="112" t="s">
        <v>312</v>
      </c>
      <c r="I64" s="190" t="s">
        <v>292</v>
      </c>
      <c r="J64" s="191" t="s">
        <v>292</v>
      </c>
      <c r="K64" s="190" t="s">
        <v>292</v>
      </c>
      <c r="L64" s="191" t="s">
        <v>292</v>
      </c>
      <c r="M64" s="190" t="s">
        <v>292</v>
      </c>
      <c r="N64" s="191" t="s">
        <v>292</v>
      </c>
      <c r="P64" s="94" t="s">
        <v>107</v>
      </c>
      <c r="Q64" s="7">
        <v>64</v>
      </c>
    </row>
    <row r="65" spans="1:17" x14ac:dyDescent="0.2">
      <c r="A65" s="190" t="s">
        <v>212</v>
      </c>
      <c r="B65" s="190" t="s">
        <v>212</v>
      </c>
      <c r="C65" s="94" t="s">
        <v>68</v>
      </c>
      <c r="D65" s="112" t="s">
        <v>312</v>
      </c>
      <c r="E65" s="94" t="s">
        <v>312</v>
      </c>
      <c r="F65" s="112" t="s">
        <v>312</v>
      </c>
      <c r="G65" s="94" t="s">
        <v>312</v>
      </c>
      <c r="H65" s="112" t="s">
        <v>312</v>
      </c>
      <c r="I65" s="190" t="s">
        <v>292</v>
      </c>
      <c r="J65" s="191" t="s">
        <v>292</v>
      </c>
      <c r="K65" s="190" t="s">
        <v>292</v>
      </c>
      <c r="L65" s="191" t="s">
        <v>292</v>
      </c>
      <c r="M65" s="190" t="s">
        <v>292</v>
      </c>
      <c r="N65" s="191" t="s">
        <v>292</v>
      </c>
      <c r="P65" s="94" t="s">
        <v>107</v>
      </c>
      <c r="Q65" s="7">
        <v>65</v>
      </c>
    </row>
    <row r="66" spans="1:17" x14ac:dyDescent="0.2">
      <c r="A66" s="190" t="s">
        <v>212</v>
      </c>
      <c r="B66" s="190" t="s">
        <v>212</v>
      </c>
      <c r="C66" s="94" t="s">
        <v>68</v>
      </c>
      <c r="D66" s="112" t="s">
        <v>312</v>
      </c>
      <c r="E66" s="94" t="s">
        <v>312</v>
      </c>
      <c r="F66" s="112" t="s">
        <v>312</v>
      </c>
      <c r="G66" s="94" t="s">
        <v>312</v>
      </c>
      <c r="H66" s="112" t="s">
        <v>312</v>
      </c>
      <c r="I66" s="190" t="s">
        <v>292</v>
      </c>
      <c r="J66" s="191" t="s">
        <v>292</v>
      </c>
      <c r="K66" s="190" t="s">
        <v>292</v>
      </c>
      <c r="L66" s="191" t="s">
        <v>292</v>
      </c>
      <c r="M66" s="190" t="s">
        <v>292</v>
      </c>
      <c r="N66" s="191" t="s">
        <v>292</v>
      </c>
      <c r="P66" s="94" t="s">
        <v>107</v>
      </c>
      <c r="Q66" s="7">
        <v>66</v>
      </c>
    </row>
    <row r="67" spans="1:17" x14ac:dyDescent="0.2">
      <c r="A67" s="190" t="s">
        <v>212</v>
      </c>
      <c r="B67" s="190" t="s">
        <v>212</v>
      </c>
      <c r="C67" s="94" t="s">
        <v>68</v>
      </c>
      <c r="D67" s="112" t="s">
        <v>312</v>
      </c>
      <c r="E67" s="94" t="s">
        <v>312</v>
      </c>
      <c r="F67" s="112" t="s">
        <v>312</v>
      </c>
      <c r="G67" s="94" t="s">
        <v>312</v>
      </c>
      <c r="H67" s="112" t="s">
        <v>312</v>
      </c>
      <c r="I67" s="190" t="s">
        <v>292</v>
      </c>
      <c r="J67" s="191" t="s">
        <v>292</v>
      </c>
      <c r="K67" s="190" t="s">
        <v>292</v>
      </c>
      <c r="L67" s="191" t="s">
        <v>292</v>
      </c>
      <c r="M67" s="190" t="s">
        <v>292</v>
      </c>
      <c r="N67" s="191" t="s">
        <v>292</v>
      </c>
      <c r="P67" s="94" t="s">
        <v>107</v>
      </c>
      <c r="Q67" s="7">
        <v>67</v>
      </c>
    </row>
    <row r="68" spans="1:17" x14ac:dyDescent="0.2">
      <c r="A68" s="190" t="s">
        <v>212</v>
      </c>
      <c r="B68" s="190" t="s">
        <v>212</v>
      </c>
      <c r="C68" s="94" t="s">
        <v>68</v>
      </c>
      <c r="D68" s="112" t="s">
        <v>312</v>
      </c>
      <c r="E68" s="94" t="s">
        <v>312</v>
      </c>
      <c r="F68" s="112" t="s">
        <v>312</v>
      </c>
      <c r="G68" s="94" t="s">
        <v>312</v>
      </c>
      <c r="H68" s="112" t="s">
        <v>312</v>
      </c>
      <c r="I68" s="190" t="s">
        <v>292</v>
      </c>
      <c r="J68" s="191" t="s">
        <v>292</v>
      </c>
      <c r="K68" s="190" t="s">
        <v>292</v>
      </c>
      <c r="L68" s="191" t="s">
        <v>292</v>
      </c>
      <c r="M68" s="190" t="s">
        <v>292</v>
      </c>
      <c r="N68" s="191" t="s">
        <v>292</v>
      </c>
      <c r="P68" s="94" t="s">
        <v>107</v>
      </c>
      <c r="Q68" s="7">
        <v>68</v>
      </c>
    </row>
    <row r="69" spans="1:17" x14ac:dyDescent="0.2">
      <c r="A69" s="190" t="s">
        <v>212</v>
      </c>
      <c r="B69" s="190" t="s">
        <v>212</v>
      </c>
      <c r="C69" s="94" t="s">
        <v>68</v>
      </c>
      <c r="D69" s="112" t="s">
        <v>312</v>
      </c>
      <c r="E69" s="94" t="s">
        <v>312</v>
      </c>
      <c r="F69" s="112" t="s">
        <v>312</v>
      </c>
      <c r="G69" s="94" t="s">
        <v>312</v>
      </c>
      <c r="H69" s="112" t="s">
        <v>312</v>
      </c>
      <c r="I69" s="190" t="s">
        <v>292</v>
      </c>
      <c r="J69" s="191" t="s">
        <v>292</v>
      </c>
      <c r="K69" s="190" t="s">
        <v>292</v>
      </c>
      <c r="L69" s="191" t="s">
        <v>292</v>
      </c>
      <c r="M69" s="190" t="s">
        <v>292</v>
      </c>
      <c r="N69" s="191" t="s">
        <v>292</v>
      </c>
      <c r="P69" s="94" t="s">
        <v>107</v>
      </c>
      <c r="Q69" s="7">
        <v>69</v>
      </c>
    </row>
    <row r="70" spans="1:17" x14ac:dyDescent="0.2">
      <c r="A70" s="190" t="s">
        <v>212</v>
      </c>
      <c r="B70" s="190" t="s">
        <v>212</v>
      </c>
      <c r="C70" s="94" t="s">
        <v>68</v>
      </c>
      <c r="D70" s="112" t="s">
        <v>312</v>
      </c>
      <c r="E70" s="94" t="s">
        <v>312</v>
      </c>
      <c r="F70" s="112" t="s">
        <v>312</v>
      </c>
      <c r="G70" s="94" t="s">
        <v>312</v>
      </c>
      <c r="H70" s="112" t="s">
        <v>312</v>
      </c>
      <c r="I70" s="190" t="s">
        <v>292</v>
      </c>
      <c r="J70" s="191" t="s">
        <v>292</v>
      </c>
      <c r="K70" s="190" t="s">
        <v>292</v>
      </c>
      <c r="L70" s="191" t="s">
        <v>292</v>
      </c>
      <c r="M70" s="190" t="s">
        <v>292</v>
      </c>
      <c r="N70" s="191" t="s">
        <v>292</v>
      </c>
      <c r="P70" s="94" t="s">
        <v>107</v>
      </c>
      <c r="Q70" s="7">
        <v>70</v>
      </c>
    </row>
    <row r="71" spans="1:17" x14ac:dyDescent="0.2">
      <c r="A71" s="112"/>
      <c r="B71" s="112"/>
      <c r="C71" s="94"/>
      <c r="D71" s="112"/>
      <c r="E71" s="94"/>
      <c r="F71" s="112"/>
      <c r="G71" s="94"/>
      <c r="I71" s="112"/>
      <c r="J71" s="94"/>
      <c r="K71" s="112"/>
      <c r="L71" s="94"/>
      <c r="M71" s="112"/>
      <c r="N71" s="94"/>
      <c r="P71" s="94"/>
    </row>
    <row r="72" spans="1:17" x14ac:dyDescent="0.2">
      <c r="A72" s="112"/>
      <c r="B72" s="112"/>
      <c r="C72" s="94"/>
      <c r="D72" s="112"/>
      <c r="E72" s="94"/>
      <c r="F72" s="112"/>
      <c r="G72" s="94"/>
      <c r="I72" s="112"/>
      <c r="J72" s="94"/>
      <c r="K72" s="112"/>
      <c r="L72" s="94"/>
      <c r="M72" s="112"/>
      <c r="N72" s="94"/>
      <c r="P72" s="94"/>
    </row>
    <row r="73" spans="1:17" x14ac:dyDescent="0.2">
      <c r="A73" s="112"/>
      <c r="B73" s="112"/>
      <c r="C73" s="94"/>
      <c r="D73" s="112"/>
      <c r="E73" s="94"/>
      <c r="F73" s="112"/>
      <c r="G73" s="94"/>
      <c r="I73" s="112"/>
      <c r="J73" s="94"/>
      <c r="K73" s="112"/>
      <c r="L73" s="94"/>
      <c r="M73" s="112"/>
      <c r="N73" s="94"/>
      <c r="P73" s="94"/>
    </row>
    <row r="74" spans="1:17" x14ac:dyDescent="0.2">
      <c r="A74" s="112"/>
      <c r="B74" s="112"/>
      <c r="C74" s="94"/>
      <c r="D74" s="112"/>
      <c r="E74" s="94"/>
      <c r="F74" s="112"/>
      <c r="G74" s="94"/>
      <c r="I74" s="112"/>
      <c r="J74" s="94"/>
      <c r="K74" s="112"/>
      <c r="L74" s="94"/>
      <c r="M74" s="112"/>
      <c r="N74" s="94"/>
      <c r="P74" s="94"/>
    </row>
    <row r="75" spans="1:17" x14ac:dyDescent="0.2">
      <c r="A75" s="112"/>
      <c r="B75" s="112"/>
      <c r="C75" s="94"/>
      <c r="D75" s="112"/>
      <c r="E75" s="94"/>
      <c r="F75" s="112"/>
      <c r="G75" s="94"/>
      <c r="I75" s="112"/>
      <c r="J75" s="94"/>
      <c r="K75" s="112"/>
      <c r="L75" s="94"/>
      <c r="M75" s="112"/>
      <c r="N75" s="94"/>
      <c r="P75" s="94"/>
    </row>
    <row r="76" spans="1:17" x14ac:dyDescent="0.2">
      <c r="A76" s="112"/>
      <c r="B76" s="112"/>
      <c r="C76" s="94"/>
      <c r="D76" s="112"/>
      <c r="E76" s="94"/>
      <c r="F76" s="112"/>
      <c r="G76" s="94"/>
      <c r="I76" s="112"/>
      <c r="J76" s="94"/>
      <c r="K76" s="112"/>
      <c r="L76" s="94"/>
      <c r="M76" s="112"/>
      <c r="N76" s="94"/>
      <c r="P76" s="94"/>
    </row>
    <row r="77" spans="1:17" x14ac:dyDescent="0.2">
      <c r="A77" s="112"/>
      <c r="B77" s="112"/>
      <c r="C77" s="94"/>
      <c r="D77" s="112"/>
      <c r="E77" s="94"/>
      <c r="F77" s="112"/>
      <c r="G77" s="94"/>
      <c r="I77" s="112"/>
      <c r="J77" s="94"/>
      <c r="K77" s="112"/>
      <c r="L77" s="94"/>
      <c r="M77" s="112"/>
      <c r="N77" s="94"/>
      <c r="P77" s="94"/>
    </row>
    <row r="78" spans="1:17" x14ac:dyDescent="0.2">
      <c r="A78" s="112"/>
      <c r="B78" s="112"/>
      <c r="C78" s="94"/>
      <c r="D78" s="112"/>
      <c r="E78" s="94"/>
      <c r="F78" s="112"/>
      <c r="G78" s="94"/>
      <c r="I78" s="112"/>
      <c r="J78" s="94"/>
      <c r="K78" s="112"/>
      <c r="L78" s="94"/>
      <c r="M78" s="112"/>
      <c r="N78" s="94"/>
      <c r="P78" s="94"/>
    </row>
    <row r="79" spans="1:17" x14ac:dyDescent="0.2">
      <c r="A79" s="112"/>
      <c r="B79" s="112"/>
      <c r="C79" s="94"/>
      <c r="D79" s="112"/>
      <c r="E79" s="94"/>
      <c r="F79" s="112"/>
      <c r="G79" s="94"/>
      <c r="I79" s="112"/>
      <c r="J79" s="94"/>
      <c r="K79" s="112"/>
      <c r="L79" s="94"/>
      <c r="M79" s="112"/>
      <c r="N79" s="94"/>
      <c r="P79" s="94"/>
    </row>
    <row r="80" spans="1:17" x14ac:dyDescent="0.2">
      <c r="A80" s="112"/>
      <c r="B80" s="112"/>
      <c r="C80" s="94"/>
      <c r="D80" s="112"/>
      <c r="E80" s="94"/>
      <c r="F80" s="112"/>
      <c r="G80" s="94"/>
      <c r="I80" s="112"/>
      <c r="J80" s="94"/>
      <c r="K80" s="112"/>
      <c r="L80" s="94"/>
      <c r="M80" s="112"/>
      <c r="N80" s="94"/>
      <c r="P80" s="94"/>
    </row>
  </sheetData>
  <sheetProtection selectLockedCells="1"/>
  <phoneticPr fontId="7" type="noConversion"/>
  <pageMargins left="0.75" right="0.75" top="1" bottom="1" header="0.5" footer="0.5"/>
  <pageSetup paperSize="9" orientation="portrait" horizontalDpi="4294967294"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V80"/>
  <sheetViews>
    <sheetView workbookViewId="0">
      <selection activeCell="H1" sqref="H1:N1"/>
    </sheetView>
  </sheetViews>
  <sheetFormatPr defaultRowHeight="12.75" x14ac:dyDescent="0.2"/>
  <cols>
    <col min="1" max="2" width="6.7109375" style="113" customWidth="1"/>
    <col min="3" max="3" width="6.7109375" style="114" customWidth="1"/>
    <col min="4" max="4" width="6.7109375" style="113" customWidth="1"/>
    <col min="5" max="5" width="6.7109375" style="114" customWidth="1"/>
    <col min="6" max="6" width="6.7109375" style="113" customWidth="1"/>
    <col min="7" max="7" width="6.7109375" style="114" customWidth="1"/>
    <col min="8" max="8" width="6.7109375" style="112" customWidth="1"/>
    <col min="9" max="9" width="7.28515625" style="113" customWidth="1"/>
    <col min="10" max="10" width="6.5703125" style="114" customWidth="1"/>
    <col min="11" max="11" width="7" style="113" customWidth="1"/>
    <col min="12" max="12" width="7.28515625" style="114" customWidth="1"/>
    <col min="13" max="13" width="7.140625" style="113" customWidth="1"/>
    <col min="14" max="14" width="7.85546875" style="114" customWidth="1"/>
    <col min="15" max="16" width="11.5703125" customWidth="1"/>
    <col min="17" max="17" width="13.7109375" style="7" customWidth="1"/>
    <col min="19" max="19" width="11.140625" customWidth="1"/>
    <col min="20" max="20" width="34.5703125" customWidth="1"/>
    <col min="22" max="22" width="13.28515625" customWidth="1"/>
    <col min="259" max="266" width="6.7109375" customWidth="1"/>
    <col min="267" max="270" width="5.7109375" customWidth="1"/>
    <col min="271" max="272" width="11.5703125" customWidth="1"/>
    <col min="273" max="273" width="13.7109375" customWidth="1"/>
    <col min="275" max="275" width="11.140625" customWidth="1"/>
    <col min="276" max="276" width="34.5703125" customWidth="1"/>
    <col min="278" max="278" width="13.28515625" customWidth="1"/>
    <col min="515" max="522" width="6.7109375" customWidth="1"/>
    <col min="523" max="526" width="5.7109375" customWidth="1"/>
    <col min="527" max="528" width="11.5703125" customWidth="1"/>
    <col min="529" max="529" width="13.7109375" customWidth="1"/>
    <col min="531" max="531" width="11.140625" customWidth="1"/>
    <col min="532" max="532" width="34.5703125" customWidth="1"/>
    <col min="534" max="534" width="13.28515625" customWidth="1"/>
    <col min="771" max="778" width="6.7109375" customWidth="1"/>
    <col min="779" max="782" width="5.7109375" customWidth="1"/>
    <col min="783" max="784" width="11.5703125" customWidth="1"/>
    <col min="785" max="785" width="13.7109375" customWidth="1"/>
    <col min="787" max="787" width="11.140625" customWidth="1"/>
    <col min="788" max="788" width="34.5703125" customWidth="1"/>
    <col min="790" max="790" width="13.28515625" customWidth="1"/>
    <col min="1027" max="1034" width="6.7109375" customWidth="1"/>
    <col min="1035" max="1038" width="5.7109375" customWidth="1"/>
    <col min="1039" max="1040" width="11.5703125" customWidth="1"/>
    <col min="1041" max="1041" width="13.7109375" customWidth="1"/>
    <col min="1043" max="1043" width="11.140625" customWidth="1"/>
    <col min="1044" max="1044" width="34.5703125" customWidth="1"/>
    <col min="1046" max="1046" width="13.28515625" customWidth="1"/>
    <col min="1283" max="1290" width="6.7109375" customWidth="1"/>
    <col min="1291" max="1294" width="5.7109375" customWidth="1"/>
    <col min="1295" max="1296" width="11.5703125" customWidth="1"/>
    <col min="1297" max="1297" width="13.7109375" customWidth="1"/>
    <col min="1299" max="1299" width="11.140625" customWidth="1"/>
    <col min="1300" max="1300" width="34.5703125" customWidth="1"/>
    <col min="1302" max="1302" width="13.28515625" customWidth="1"/>
    <col min="1539" max="1546" width="6.7109375" customWidth="1"/>
    <col min="1547" max="1550" width="5.7109375" customWidth="1"/>
    <col min="1551" max="1552" width="11.5703125" customWidth="1"/>
    <col min="1553" max="1553" width="13.7109375" customWidth="1"/>
    <col min="1555" max="1555" width="11.140625" customWidth="1"/>
    <col min="1556" max="1556" width="34.5703125" customWidth="1"/>
    <col min="1558" max="1558" width="13.28515625" customWidth="1"/>
    <col min="1795" max="1802" width="6.7109375" customWidth="1"/>
    <col min="1803" max="1806" width="5.7109375" customWidth="1"/>
    <col min="1807" max="1808" width="11.5703125" customWidth="1"/>
    <col min="1809" max="1809" width="13.7109375" customWidth="1"/>
    <col min="1811" max="1811" width="11.140625" customWidth="1"/>
    <col min="1812" max="1812" width="34.5703125" customWidth="1"/>
    <col min="1814" max="1814" width="13.28515625" customWidth="1"/>
    <col min="2051" max="2058" width="6.7109375" customWidth="1"/>
    <col min="2059" max="2062" width="5.7109375" customWidth="1"/>
    <col min="2063" max="2064" width="11.5703125" customWidth="1"/>
    <col min="2065" max="2065" width="13.7109375" customWidth="1"/>
    <col min="2067" max="2067" width="11.140625" customWidth="1"/>
    <col min="2068" max="2068" width="34.5703125" customWidth="1"/>
    <col min="2070" max="2070" width="13.28515625" customWidth="1"/>
    <col min="2307" max="2314" width="6.7109375" customWidth="1"/>
    <col min="2315" max="2318" width="5.7109375" customWidth="1"/>
    <col min="2319" max="2320" width="11.5703125" customWidth="1"/>
    <col min="2321" max="2321" width="13.7109375" customWidth="1"/>
    <col min="2323" max="2323" width="11.140625" customWidth="1"/>
    <col min="2324" max="2324" width="34.5703125" customWidth="1"/>
    <col min="2326" max="2326" width="13.28515625" customWidth="1"/>
    <col min="2563" max="2570" width="6.7109375" customWidth="1"/>
    <col min="2571" max="2574" width="5.7109375" customWidth="1"/>
    <col min="2575" max="2576" width="11.5703125" customWidth="1"/>
    <col min="2577" max="2577" width="13.7109375" customWidth="1"/>
    <col min="2579" max="2579" width="11.140625" customWidth="1"/>
    <col min="2580" max="2580" width="34.5703125" customWidth="1"/>
    <col min="2582" max="2582" width="13.28515625" customWidth="1"/>
    <col min="2819" max="2826" width="6.7109375" customWidth="1"/>
    <col min="2827" max="2830" width="5.7109375" customWidth="1"/>
    <col min="2831" max="2832" width="11.5703125" customWidth="1"/>
    <col min="2833" max="2833" width="13.7109375" customWidth="1"/>
    <col min="2835" max="2835" width="11.140625" customWidth="1"/>
    <col min="2836" max="2836" width="34.5703125" customWidth="1"/>
    <col min="2838" max="2838" width="13.28515625" customWidth="1"/>
    <col min="3075" max="3082" width="6.7109375" customWidth="1"/>
    <col min="3083" max="3086" width="5.7109375" customWidth="1"/>
    <col min="3087" max="3088" width="11.5703125" customWidth="1"/>
    <col min="3089" max="3089" width="13.7109375" customWidth="1"/>
    <col min="3091" max="3091" width="11.140625" customWidth="1"/>
    <col min="3092" max="3092" width="34.5703125" customWidth="1"/>
    <col min="3094" max="3094" width="13.28515625" customWidth="1"/>
    <col min="3331" max="3338" width="6.7109375" customWidth="1"/>
    <col min="3339" max="3342" width="5.7109375" customWidth="1"/>
    <col min="3343" max="3344" width="11.5703125" customWidth="1"/>
    <col min="3345" max="3345" width="13.7109375" customWidth="1"/>
    <col min="3347" max="3347" width="11.140625" customWidth="1"/>
    <col min="3348" max="3348" width="34.5703125" customWidth="1"/>
    <col min="3350" max="3350" width="13.28515625" customWidth="1"/>
    <col min="3587" max="3594" width="6.7109375" customWidth="1"/>
    <col min="3595" max="3598" width="5.7109375" customWidth="1"/>
    <col min="3599" max="3600" width="11.5703125" customWidth="1"/>
    <col min="3601" max="3601" width="13.7109375" customWidth="1"/>
    <col min="3603" max="3603" width="11.140625" customWidth="1"/>
    <col min="3604" max="3604" width="34.5703125" customWidth="1"/>
    <col min="3606" max="3606" width="13.28515625" customWidth="1"/>
    <col min="3843" max="3850" width="6.7109375" customWidth="1"/>
    <col min="3851" max="3854" width="5.7109375" customWidth="1"/>
    <col min="3855" max="3856" width="11.5703125" customWidth="1"/>
    <col min="3857" max="3857" width="13.7109375" customWidth="1"/>
    <col min="3859" max="3859" width="11.140625" customWidth="1"/>
    <col min="3860" max="3860" width="34.5703125" customWidth="1"/>
    <col min="3862" max="3862" width="13.28515625" customWidth="1"/>
    <col min="4099" max="4106" width="6.7109375" customWidth="1"/>
    <col min="4107" max="4110" width="5.7109375" customWidth="1"/>
    <col min="4111" max="4112" width="11.5703125" customWidth="1"/>
    <col min="4113" max="4113" width="13.7109375" customWidth="1"/>
    <col min="4115" max="4115" width="11.140625" customWidth="1"/>
    <col min="4116" max="4116" width="34.5703125" customWidth="1"/>
    <col min="4118" max="4118" width="13.28515625" customWidth="1"/>
    <col min="4355" max="4362" width="6.7109375" customWidth="1"/>
    <col min="4363" max="4366" width="5.7109375" customWidth="1"/>
    <col min="4367" max="4368" width="11.5703125" customWidth="1"/>
    <col min="4369" max="4369" width="13.7109375" customWidth="1"/>
    <col min="4371" max="4371" width="11.140625" customWidth="1"/>
    <col min="4372" max="4372" width="34.5703125" customWidth="1"/>
    <col min="4374" max="4374" width="13.28515625" customWidth="1"/>
    <col min="4611" max="4618" width="6.7109375" customWidth="1"/>
    <col min="4619" max="4622" width="5.7109375" customWidth="1"/>
    <col min="4623" max="4624" width="11.5703125" customWidth="1"/>
    <col min="4625" max="4625" width="13.7109375" customWidth="1"/>
    <col min="4627" max="4627" width="11.140625" customWidth="1"/>
    <col min="4628" max="4628" width="34.5703125" customWidth="1"/>
    <col min="4630" max="4630" width="13.28515625" customWidth="1"/>
    <col min="4867" max="4874" width="6.7109375" customWidth="1"/>
    <col min="4875" max="4878" width="5.7109375" customWidth="1"/>
    <col min="4879" max="4880" width="11.5703125" customWidth="1"/>
    <col min="4881" max="4881" width="13.7109375" customWidth="1"/>
    <col min="4883" max="4883" width="11.140625" customWidth="1"/>
    <col min="4884" max="4884" width="34.5703125" customWidth="1"/>
    <col min="4886" max="4886" width="13.28515625" customWidth="1"/>
    <col min="5123" max="5130" width="6.7109375" customWidth="1"/>
    <col min="5131" max="5134" width="5.7109375" customWidth="1"/>
    <col min="5135" max="5136" width="11.5703125" customWidth="1"/>
    <col min="5137" max="5137" width="13.7109375" customWidth="1"/>
    <col min="5139" max="5139" width="11.140625" customWidth="1"/>
    <col min="5140" max="5140" width="34.5703125" customWidth="1"/>
    <col min="5142" max="5142" width="13.28515625" customWidth="1"/>
    <col min="5379" max="5386" width="6.7109375" customWidth="1"/>
    <col min="5387" max="5390" width="5.7109375" customWidth="1"/>
    <col min="5391" max="5392" width="11.5703125" customWidth="1"/>
    <col min="5393" max="5393" width="13.7109375" customWidth="1"/>
    <col min="5395" max="5395" width="11.140625" customWidth="1"/>
    <col min="5396" max="5396" width="34.5703125" customWidth="1"/>
    <col min="5398" max="5398" width="13.28515625" customWidth="1"/>
    <col min="5635" max="5642" width="6.7109375" customWidth="1"/>
    <col min="5643" max="5646" width="5.7109375" customWidth="1"/>
    <col min="5647" max="5648" width="11.5703125" customWidth="1"/>
    <col min="5649" max="5649" width="13.7109375" customWidth="1"/>
    <col min="5651" max="5651" width="11.140625" customWidth="1"/>
    <col min="5652" max="5652" width="34.5703125" customWidth="1"/>
    <col min="5654" max="5654" width="13.28515625" customWidth="1"/>
    <col min="5891" max="5898" width="6.7109375" customWidth="1"/>
    <col min="5899" max="5902" width="5.7109375" customWidth="1"/>
    <col min="5903" max="5904" width="11.5703125" customWidth="1"/>
    <col min="5905" max="5905" width="13.7109375" customWidth="1"/>
    <col min="5907" max="5907" width="11.140625" customWidth="1"/>
    <col min="5908" max="5908" width="34.5703125" customWidth="1"/>
    <col min="5910" max="5910" width="13.28515625" customWidth="1"/>
    <col min="6147" max="6154" width="6.7109375" customWidth="1"/>
    <col min="6155" max="6158" width="5.7109375" customWidth="1"/>
    <col min="6159" max="6160" width="11.5703125" customWidth="1"/>
    <col min="6161" max="6161" width="13.7109375" customWidth="1"/>
    <col min="6163" max="6163" width="11.140625" customWidth="1"/>
    <col min="6164" max="6164" width="34.5703125" customWidth="1"/>
    <col min="6166" max="6166" width="13.28515625" customWidth="1"/>
    <col min="6403" max="6410" width="6.7109375" customWidth="1"/>
    <col min="6411" max="6414" width="5.7109375" customWidth="1"/>
    <col min="6415" max="6416" width="11.5703125" customWidth="1"/>
    <col min="6417" max="6417" width="13.7109375" customWidth="1"/>
    <col min="6419" max="6419" width="11.140625" customWidth="1"/>
    <col min="6420" max="6420" width="34.5703125" customWidth="1"/>
    <col min="6422" max="6422" width="13.28515625" customWidth="1"/>
    <col min="6659" max="6666" width="6.7109375" customWidth="1"/>
    <col min="6667" max="6670" width="5.7109375" customWidth="1"/>
    <col min="6671" max="6672" width="11.5703125" customWidth="1"/>
    <col min="6673" max="6673" width="13.7109375" customWidth="1"/>
    <col min="6675" max="6675" width="11.140625" customWidth="1"/>
    <col min="6676" max="6676" width="34.5703125" customWidth="1"/>
    <col min="6678" max="6678" width="13.28515625" customWidth="1"/>
    <col min="6915" max="6922" width="6.7109375" customWidth="1"/>
    <col min="6923" max="6926" width="5.7109375" customWidth="1"/>
    <col min="6927" max="6928" width="11.5703125" customWidth="1"/>
    <col min="6929" max="6929" width="13.7109375" customWidth="1"/>
    <col min="6931" max="6931" width="11.140625" customWidth="1"/>
    <col min="6932" max="6932" width="34.5703125" customWidth="1"/>
    <col min="6934" max="6934" width="13.28515625" customWidth="1"/>
    <col min="7171" max="7178" width="6.7109375" customWidth="1"/>
    <col min="7179" max="7182" width="5.7109375" customWidth="1"/>
    <col min="7183" max="7184" width="11.5703125" customWidth="1"/>
    <col min="7185" max="7185" width="13.7109375" customWidth="1"/>
    <col min="7187" max="7187" width="11.140625" customWidth="1"/>
    <col min="7188" max="7188" width="34.5703125" customWidth="1"/>
    <col min="7190" max="7190" width="13.28515625" customWidth="1"/>
    <col min="7427" max="7434" width="6.7109375" customWidth="1"/>
    <col min="7435" max="7438" width="5.7109375" customWidth="1"/>
    <col min="7439" max="7440" width="11.5703125" customWidth="1"/>
    <col min="7441" max="7441" width="13.7109375" customWidth="1"/>
    <col min="7443" max="7443" width="11.140625" customWidth="1"/>
    <col min="7444" max="7444" width="34.5703125" customWidth="1"/>
    <col min="7446" max="7446" width="13.28515625" customWidth="1"/>
    <col min="7683" max="7690" width="6.7109375" customWidth="1"/>
    <col min="7691" max="7694" width="5.7109375" customWidth="1"/>
    <col min="7695" max="7696" width="11.5703125" customWidth="1"/>
    <col min="7697" max="7697" width="13.7109375" customWidth="1"/>
    <col min="7699" max="7699" width="11.140625" customWidth="1"/>
    <col min="7700" max="7700" width="34.5703125" customWidth="1"/>
    <col min="7702" max="7702" width="13.28515625" customWidth="1"/>
    <col min="7939" max="7946" width="6.7109375" customWidth="1"/>
    <col min="7947" max="7950" width="5.7109375" customWidth="1"/>
    <col min="7951" max="7952" width="11.5703125" customWidth="1"/>
    <col min="7953" max="7953" width="13.7109375" customWidth="1"/>
    <col min="7955" max="7955" width="11.140625" customWidth="1"/>
    <col min="7956" max="7956" width="34.5703125" customWidth="1"/>
    <col min="7958" max="7958" width="13.28515625" customWidth="1"/>
    <col min="8195" max="8202" width="6.7109375" customWidth="1"/>
    <col min="8203" max="8206" width="5.7109375" customWidth="1"/>
    <col min="8207" max="8208" width="11.5703125" customWidth="1"/>
    <col min="8209" max="8209" width="13.7109375" customWidth="1"/>
    <col min="8211" max="8211" width="11.140625" customWidth="1"/>
    <col min="8212" max="8212" width="34.5703125" customWidth="1"/>
    <col min="8214" max="8214" width="13.28515625" customWidth="1"/>
    <col min="8451" max="8458" width="6.7109375" customWidth="1"/>
    <col min="8459" max="8462" width="5.7109375" customWidth="1"/>
    <col min="8463" max="8464" width="11.5703125" customWidth="1"/>
    <col min="8465" max="8465" width="13.7109375" customWidth="1"/>
    <col min="8467" max="8467" width="11.140625" customWidth="1"/>
    <col min="8468" max="8468" width="34.5703125" customWidth="1"/>
    <col min="8470" max="8470" width="13.28515625" customWidth="1"/>
    <col min="8707" max="8714" width="6.7109375" customWidth="1"/>
    <col min="8715" max="8718" width="5.7109375" customWidth="1"/>
    <col min="8719" max="8720" width="11.5703125" customWidth="1"/>
    <col min="8721" max="8721" width="13.7109375" customWidth="1"/>
    <col min="8723" max="8723" width="11.140625" customWidth="1"/>
    <col min="8724" max="8724" width="34.5703125" customWidth="1"/>
    <col min="8726" max="8726" width="13.28515625" customWidth="1"/>
    <col min="8963" max="8970" width="6.7109375" customWidth="1"/>
    <col min="8971" max="8974" width="5.7109375" customWidth="1"/>
    <col min="8975" max="8976" width="11.5703125" customWidth="1"/>
    <col min="8977" max="8977" width="13.7109375" customWidth="1"/>
    <col min="8979" max="8979" width="11.140625" customWidth="1"/>
    <col min="8980" max="8980" width="34.5703125" customWidth="1"/>
    <col min="8982" max="8982" width="13.28515625" customWidth="1"/>
    <col min="9219" max="9226" width="6.7109375" customWidth="1"/>
    <col min="9227" max="9230" width="5.7109375" customWidth="1"/>
    <col min="9231" max="9232" width="11.5703125" customWidth="1"/>
    <col min="9233" max="9233" width="13.7109375" customWidth="1"/>
    <col min="9235" max="9235" width="11.140625" customWidth="1"/>
    <col min="9236" max="9236" width="34.5703125" customWidth="1"/>
    <col min="9238" max="9238" width="13.28515625" customWidth="1"/>
    <col min="9475" max="9482" width="6.7109375" customWidth="1"/>
    <col min="9483" max="9486" width="5.7109375" customWidth="1"/>
    <col min="9487" max="9488" width="11.5703125" customWidth="1"/>
    <col min="9489" max="9489" width="13.7109375" customWidth="1"/>
    <col min="9491" max="9491" width="11.140625" customWidth="1"/>
    <col min="9492" max="9492" width="34.5703125" customWidth="1"/>
    <col min="9494" max="9494" width="13.28515625" customWidth="1"/>
    <col min="9731" max="9738" width="6.7109375" customWidth="1"/>
    <col min="9739" max="9742" width="5.7109375" customWidth="1"/>
    <col min="9743" max="9744" width="11.5703125" customWidth="1"/>
    <col min="9745" max="9745" width="13.7109375" customWidth="1"/>
    <col min="9747" max="9747" width="11.140625" customWidth="1"/>
    <col min="9748" max="9748" width="34.5703125" customWidth="1"/>
    <col min="9750" max="9750" width="13.28515625" customWidth="1"/>
    <col min="9987" max="9994" width="6.7109375" customWidth="1"/>
    <col min="9995" max="9998" width="5.7109375" customWidth="1"/>
    <col min="9999" max="10000" width="11.5703125" customWidth="1"/>
    <col min="10001" max="10001" width="13.7109375" customWidth="1"/>
    <col min="10003" max="10003" width="11.140625" customWidth="1"/>
    <col min="10004" max="10004" width="34.5703125" customWidth="1"/>
    <col min="10006" max="10006" width="13.28515625" customWidth="1"/>
    <col min="10243" max="10250" width="6.7109375" customWidth="1"/>
    <col min="10251" max="10254" width="5.7109375" customWidth="1"/>
    <col min="10255" max="10256" width="11.5703125" customWidth="1"/>
    <col min="10257" max="10257" width="13.7109375" customWidth="1"/>
    <col min="10259" max="10259" width="11.140625" customWidth="1"/>
    <col min="10260" max="10260" width="34.5703125" customWidth="1"/>
    <col min="10262" max="10262" width="13.28515625" customWidth="1"/>
    <col min="10499" max="10506" width="6.7109375" customWidth="1"/>
    <col min="10507" max="10510" width="5.7109375" customWidth="1"/>
    <col min="10511" max="10512" width="11.5703125" customWidth="1"/>
    <col min="10513" max="10513" width="13.7109375" customWidth="1"/>
    <col min="10515" max="10515" width="11.140625" customWidth="1"/>
    <col min="10516" max="10516" width="34.5703125" customWidth="1"/>
    <col min="10518" max="10518" width="13.28515625" customWidth="1"/>
    <col min="10755" max="10762" width="6.7109375" customWidth="1"/>
    <col min="10763" max="10766" width="5.7109375" customWidth="1"/>
    <col min="10767" max="10768" width="11.5703125" customWidth="1"/>
    <col min="10769" max="10769" width="13.7109375" customWidth="1"/>
    <col min="10771" max="10771" width="11.140625" customWidth="1"/>
    <col min="10772" max="10772" width="34.5703125" customWidth="1"/>
    <col min="10774" max="10774" width="13.28515625" customWidth="1"/>
    <col min="11011" max="11018" width="6.7109375" customWidth="1"/>
    <col min="11019" max="11022" width="5.7109375" customWidth="1"/>
    <col min="11023" max="11024" width="11.5703125" customWidth="1"/>
    <col min="11025" max="11025" width="13.7109375" customWidth="1"/>
    <col min="11027" max="11027" width="11.140625" customWidth="1"/>
    <col min="11028" max="11028" width="34.5703125" customWidth="1"/>
    <col min="11030" max="11030" width="13.28515625" customWidth="1"/>
    <col min="11267" max="11274" width="6.7109375" customWidth="1"/>
    <col min="11275" max="11278" width="5.7109375" customWidth="1"/>
    <col min="11279" max="11280" width="11.5703125" customWidth="1"/>
    <col min="11281" max="11281" width="13.7109375" customWidth="1"/>
    <col min="11283" max="11283" width="11.140625" customWidth="1"/>
    <col min="11284" max="11284" width="34.5703125" customWidth="1"/>
    <col min="11286" max="11286" width="13.28515625" customWidth="1"/>
    <col min="11523" max="11530" width="6.7109375" customWidth="1"/>
    <col min="11531" max="11534" width="5.7109375" customWidth="1"/>
    <col min="11535" max="11536" width="11.5703125" customWidth="1"/>
    <col min="11537" max="11537" width="13.7109375" customWidth="1"/>
    <col min="11539" max="11539" width="11.140625" customWidth="1"/>
    <col min="11540" max="11540" width="34.5703125" customWidth="1"/>
    <col min="11542" max="11542" width="13.28515625" customWidth="1"/>
    <col min="11779" max="11786" width="6.7109375" customWidth="1"/>
    <col min="11787" max="11790" width="5.7109375" customWidth="1"/>
    <col min="11791" max="11792" width="11.5703125" customWidth="1"/>
    <col min="11793" max="11793" width="13.7109375" customWidth="1"/>
    <col min="11795" max="11795" width="11.140625" customWidth="1"/>
    <col min="11796" max="11796" width="34.5703125" customWidth="1"/>
    <col min="11798" max="11798" width="13.28515625" customWidth="1"/>
    <col min="12035" max="12042" width="6.7109375" customWidth="1"/>
    <col min="12043" max="12046" width="5.7109375" customWidth="1"/>
    <col min="12047" max="12048" width="11.5703125" customWidth="1"/>
    <col min="12049" max="12049" width="13.7109375" customWidth="1"/>
    <col min="12051" max="12051" width="11.140625" customWidth="1"/>
    <col min="12052" max="12052" width="34.5703125" customWidth="1"/>
    <col min="12054" max="12054" width="13.28515625" customWidth="1"/>
    <col min="12291" max="12298" width="6.7109375" customWidth="1"/>
    <col min="12299" max="12302" width="5.7109375" customWidth="1"/>
    <col min="12303" max="12304" width="11.5703125" customWidth="1"/>
    <col min="12305" max="12305" width="13.7109375" customWidth="1"/>
    <col min="12307" max="12307" width="11.140625" customWidth="1"/>
    <col min="12308" max="12308" width="34.5703125" customWidth="1"/>
    <col min="12310" max="12310" width="13.28515625" customWidth="1"/>
    <col min="12547" max="12554" width="6.7109375" customWidth="1"/>
    <col min="12555" max="12558" width="5.7109375" customWidth="1"/>
    <col min="12559" max="12560" width="11.5703125" customWidth="1"/>
    <col min="12561" max="12561" width="13.7109375" customWidth="1"/>
    <col min="12563" max="12563" width="11.140625" customWidth="1"/>
    <col min="12564" max="12564" width="34.5703125" customWidth="1"/>
    <col min="12566" max="12566" width="13.28515625" customWidth="1"/>
    <col min="12803" max="12810" width="6.7109375" customWidth="1"/>
    <col min="12811" max="12814" width="5.7109375" customWidth="1"/>
    <col min="12815" max="12816" width="11.5703125" customWidth="1"/>
    <col min="12817" max="12817" width="13.7109375" customWidth="1"/>
    <col min="12819" max="12819" width="11.140625" customWidth="1"/>
    <col min="12820" max="12820" width="34.5703125" customWidth="1"/>
    <col min="12822" max="12822" width="13.28515625" customWidth="1"/>
    <col min="13059" max="13066" width="6.7109375" customWidth="1"/>
    <col min="13067" max="13070" width="5.7109375" customWidth="1"/>
    <col min="13071" max="13072" width="11.5703125" customWidth="1"/>
    <col min="13073" max="13073" width="13.7109375" customWidth="1"/>
    <col min="13075" max="13075" width="11.140625" customWidth="1"/>
    <col min="13076" max="13076" width="34.5703125" customWidth="1"/>
    <col min="13078" max="13078" width="13.28515625" customWidth="1"/>
    <col min="13315" max="13322" width="6.7109375" customWidth="1"/>
    <col min="13323" max="13326" width="5.7109375" customWidth="1"/>
    <col min="13327" max="13328" width="11.5703125" customWidth="1"/>
    <col min="13329" max="13329" width="13.7109375" customWidth="1"/>
    <col min="13331" max="13331" width="11.140625" customWidth="1"/>
    <col min="13332" max="13332" width="34.5703125" customWidth="1"/>
    <col min="13334" max="13334" width="13.28515625" customWidth="1"/>
    <col min="13571" max="13578" width="6.7109375" customWidth="1"/>
    <col min="13579" max="13582" width="5.7109375" customWidth="1"/>
    <col min="13583" max="13584" width="11.5703125" customWidth="1"/>
    <col min="13585" max="13585" width="13.7109375" customWidth="1"/>
    <col min="13587" max="13587" width="11.140625" customWidth="1"/>
    <col min="13588" max="13588" width="34.5703125" customWidth="1"/>
    <col min="13590" max="13590" width="13.28515625" customWidth="1"/>
    <col min="13827" max="13834" width="6.7109375" customWidth="1"/>
    <col min="13835" max="13838" width="5.7109375" customWidth="1"/>
    <col min="13839" max="13840" width="11.5703125" customWidth="1"/>
    <col min="13841" max="13841" width="13.7109375" customWidth="1"/>
    <col min="13843" max="13843" width="11.140625" customWidth="1"/>
    <col min="13844" max="13844" width="34.5703125" customWidth="1"/>
    <col min="13846" max="13846" width="13.28515625" customWidth="1"/>
    <col min="14083" max="14090" width="6.7109375" customWidth="1"/>
    <col min="14091" max="14094" width="5.7109375" customWidth="1"/>
    <col min="14095" max="14096" width="11.5703125" customWidth="1"/>
    <col min="14097" max="14097" width="13.7109375" customWidth="1"/>
    <col min="14099" max="14099" width="11.140625" customWidth="1"/>
    <col min="14100" max="14100" width="34.5703125" customWidth="1"/>
    <col min="14102" max="14102" width="13.28515625" customWidth="1"/>
    <col min="14339" max="14346" width="6.7109375" customWidth="1"/>
    <col min="14347" max="14350" width="5.7109375" customWidth="1"/>
    <col min="14351" max="14352" width="11.5703125" customWidth="1"/>
    <col min="14353" max="14353" width="13.7109375" customWidth="1"/>
    <col min="14355" max="14355" width="11.140625" customWidth="1"/>
    <col min="14356" max="14356" width="34.5703125" customWidth="1"/>
    <col min="14358" max="14358" width="13.28515625" customWidth="1"/>
    <col min="14595" max="14602" width="6.7109375" customWidth="1"/>
    <col min="14603" max="14606" width="5.7109375" customWidth="1"/>
    <col min="14607" max="14608" width="11.5703125" customWidth="1"/>
    <col min="14609" max="14609" width="13.7109375" customWidth="1"/>
    <col min="14611" max="14611" width="11.140625" customWidth="1"/>
    <col min="14612" max="14612" width="34.5703125" customWidth="1"/>
    <col min="14614" max="14614" width="13.28515625" customWidth="1"/>
    <col min="14851" max="14858" width="6.7109375" customWidth="1"/>
    <col min="14859" max="14862" width="5.7109375" customWidth="1"/>
    <col min="14863" max="14864" width="11.5703125" customWidth="1"/>
    <col min="14865" max="14865" width="13.7109375" customWidth="1"/>
    <col min="14867" max="14867" width="11.140625" customWidth="1"/>
    <col min="14868" max="14868" width="34.5703125" customWidth="1"/>
    <col min="14870" max="14870" width="13.28515625" customWidth="1"/>
    <col min="15107" max="15114" width="6.7109375" customWidth="1"/>
    <col min="15115" max="15118" width="5.7109375" customWidth="1"/>
    <col min="15119" max="15120" width="11.5703125" customWidth="1"/>
    <col min="15121" max="15121" width="13.7109375" customWidth="1"/>
    <col min="15123" max="15123" width="11.140625" customWidth="1"/>
    <col min="15124" max="15124" width="34.5703125" customWidth="1"/>
    <col min="15126" max="15126" width="13.28515625" customWidth="1"/>
    <col min="15363" max="15370" width="6.7109375" customWidth="1"/>
    <col min="15371" max="15374" width="5.7109375" customWidth="1"/>
    <col min="15375" max="15376" width="11.5703125" customWidth="1"/>
    <col min="15377" max="15377" width="13.7109375" customWidth="1"/>
    <col min="15379" max="15379" width="11.140625" customWidth="1"/>
    <col min="15380" max="15380" width="34.5703125" customWidth="1"/>
    <col min="15382" max="15382" width="13.28515625" customWidth="1"/>
    <col min="15619" max="15626" width="6.7109375" customWidth="1"/>
    <col min="15627" max="15630" width="5.7109375" customWidth="1"/>
    <col min="15631" max="15632" width="11.5703125" customWidth="1"/>
    <col min="15633" max="15633" width="13.7109375" customWidth="1"/>
    <col min="15635" max="15635" width="11.140625" customWidth="1"/>
    <col min="15636" max="15636" width="34.5703125" customWidth="1"/>
    <col min="15638" max="15638" width="13.28515625" customWidth="1"/>
    <col min="15875" max="15882" width="6.7109375" customWidth="1"/>
    <col min="15883" max="15886" width="5.7109375" customWidth="1"/>
    <col min="15887" max="15888" width="11.5703125" customWidth="1"/>
    <col min="15889" max="15889" width="13.7109375" customWidth="1"/>
    <col min="15891" max="15891" width="11.140625" customWidth="1"/>
    <col min="15892" max="15892" width="34.5703125" customWidth="1"/>
    <col min="15894" max="15894" width="13.28515625" customWidth="1"/>
    <col min="16131" max="16138" width="6.7109375" customWidth="1"/>
    <col min="16139" max="16142" width="5.7109375" customWidth="1"/>
    <col min="16143" max="16144" width="11.5703125" customWidth="1"/>
    <col min="16145" max="16145" width="13.7109375" customWidth="1"/>
    <col min="16147" max="16147" width="11.140625" customWidth="1"/>
    <col min="16148" max="16148" width="34.5703125" customWidth="1"/>
    <col min="16150" max="16150" width="13.28515625" customWidth="1"/>
  </cols>
  <sheetData>
    <row r="1" spans="1:22" ht="24" customHeight="1" x14ac:dyDescent="0.2">
      <c r="A1" s="115" t="s">
        <v>293</v>
      </c>
      <c r="B1" s="115" t="s">
        <v>286</v>
      </c>
      <c r="C1" s="115" t="s">
        <v>287</v>
      </c>
      <c r="D1" s="115" t="s">
        <v>288</v>
      </c>
      <c r="E1" s="115" t="s">
        <v>289</v>
      </c>
      <c r="F1" s="115" t="s">
        <v>290</v>
      </c>
      <c r="G1" s="115" t="s">
        <v>291</v>
      </c>
      <c r="H1" s="115" t="s">
        <v>386</v>
      </c>
      <c r="I1" s="189" t="s">
        <v>387</v>
      </c>
      <c r="J1" s="189" t="s">
        <v>388</v>
      </c>
      <c r="K1" s="189" t="s">
        <v>389</v>
      </c>
      <c r="L1" s="189" t="s">
        <v>390</v>
      </c>
      <c r="M1" s="189" t="s">
        <v>391</v>
      </c>
      <c r="N1" s="189" t="s">
        <v>392</v>
      </c>
      <c r="O1" s="115" t="s">
        <v>70</v>
      </c>
      <c r="P1" s="93" t="s">
        <v>66</v>
      </c>
      <c r="Q1" s="110" t="s">
        <v>67</v>
      </c>
    </row>
    <row r="2" spans="1:22" x14ac:dyDescent="0.2">
      <c r="A2" s="112" t="s">
        <v>69</v>
      </c>
      <c r="B2" s="112" t="s">
        <v>69</v>
      </c>
      <c r="C2" s="93" t="s">
        <v>69</v>
      </c>
      <c r="D2" s="112" t="s">
        <v>69</v>
      </c>
      <c r="E2" s="93" t="s">
        <v>69</v>
      </c>
      <c r="F2" s="112" t="s">
        <v>69</v>
      </c>
      <c r="G2" s="93" t="s">
        <v>69</v>
      </c>
      <c r="H2" s="112" t="s">
        <v>69</v>
      </c>
      <c r="I2" s="190" t="s">
        <v>292</v>
      </c>
      <c r="J2" s="191" t="s">
        <v>292</v>
      </c>
      <c r="K2" s="190" t="s">
        <v>292</v>
      </c>
      <c r="L2" s="191" t="s">
        <v>292</v>
      </c>
      <c r="M2" s="190" t="s">
        <v>292</v>
      </c>
      <c r="N2" s="191" t="s">
        <v>292</v>
      </c>
      <c r="P2" s="192" t="s">
        <v>374</v>
      </c>
      <c r="Q2" s="7">
        <v>2</v>
      </c>
    </row>
    <row r="3" spans="1:22" x14ac:dyDescent="0.2">
      <c r="A3" s="112" t="s">
        <v>69</v>
      </c>
      <c r="B3" s="112" t="s">
        <v>69</v>
      </c>
      <c r="C3" s="93" t="s">
        <v>69</v>
      </c>
      <c r="D3" s="111" t="s">
        <v>69</v>
      </c>
      <c r="E3" s="93" t="s">
        <v>69</v>
      </c>
      <c r="F3" s="112" t="s">
        <v>69</v>
      </c>
      <c r="G3" s="93" t="s">
        <v>69</v>
      </c>
      <c r="H3" s="112" t="s">
        <v>69</v>
      </c>
      <c r="I3" s="190" t="s">
        <v>292</v>
      </c>
      <c r="J3" s="191" t="s">
        <v>292</v>
      </c>
      <c r="K3" s="190" t="s">
        <v>292</v>
      </c>
      <c r="L3" s="191" t="s">
        <v>292</v>
      </c>
      <c r="M3" s="190" t="s">
        <v>292</v>
      </c>
      <c r="N3" s="191" t="s">
        <v>292</v>
      </c>
      <c r="P3" s="192" t="s">
        <v>374</v>
      </c>
      <c r="Q3" s="7">
        <v>3</v>
      </c>
    </row>
    <row r="4" spans="1:22" x14ac:dyDescent="0.2">
      <c r="A4" s="112" t="s">
        <v>69</v>
      </c>
      <c r="B4" s="112" t="s">
        <v>69</v>
      </c>
      <c r="C4" s="93" t="s">
        <v>69</v>
      </c>
      <c r="D4" s="111" t="s">
        <v>69</v>
      </c>
      <c r="E4" s="93" t="s">
        <v>69</v>
      </c>
      <c r="F4" s="112" t="s">
        <v>69</v>
      </c>
      <c r="G4" s="93" t="s">
        <v>69</v>
      </c>
      <c r="H4" s="112" t="s">
        <v>69</v>
      </c>
      <c r="I4" s="190" t="s">
        <v>292</v>
      </c>
      <c r="J4" s="191" t="s">
        <v>292</v>
      </c>
      <c r="K4" s="190" t="s">
        <v>292</v>
      </c>
      <c r="L4" s="191" t="s">
        <v>292</v>
      </c>
      <c r="M4" s="190" t="s">
        <v>292</v>
      </c>
      <c r="N4" s="191" t="s">
        <v>292</v>
      </c>
      <c r="P4" s="192" t="s">
        <v>374</v>
      </c>
      <c r="Q4" s="7">
        <v>4</v>
      </c>
      <c r="S4" s="45" t="s">
        <v>16</v>
      </c>
      <c r="T4" s="46" t="s">
        <v>27</v>
      </c>
      <c r="V4" s="119"/>
    </row>
    <row r="5" spans="1:22" x14ac:dyDescent="0.2">
      <c r="A5" s="112" t="s">
        <v>69</v>
      </c>
      <c r="B5" s="112" t="s">
        <v>69</v>
      </c>
      <c r="C5" s="93" t="s">
        <v>69</v>
      </c>
      <c r="D5" s="111" t="s">
        <v>69</v>
      </c>
      <c r="E5" s="93" t="s">
        <v>69</v>
      </c>
      <c r="F5" s="112" t="s">
        <v>69</v>
      </c>
      <c r="G5" s="93" t="s">
        <v>69</v>
      </c>
      <c r="H5" s="112" t="s">
        <v>69</v>
      </c>
      <c r="I5" s="190" t="s">
        <v>292</v>
      </c>
      <c r="J5" s="191" t="s">
        <v>292</v>
      </c>
      <c r="K5" s="190" t="s">
        <v>292</v>
      </c>
      <c r="L5" s="191" t="s">
        <v>292</v>
      </c>
      <c r="M5" s="190" t="s">
        <v>292</v>
      </c>
      <c r="N5" s="191" t="s">
        <v>292</v>
      </c>
      <c r="P5" s="192" t="s">
        <v>374</v>
      </c>
      <c r="Q5" s="7">
        <v>5</v>
      </c>
      <c r="S5" s="49" t="s">
        <v>17</v>
      </c>
      <c r="T5" s="193" t="s">
        <v>88</v>
      </c>
      <c r="V5" s="119"/>
    </row>
    <row r="6" spans="1:22" x14ac:dyDescent="0.2">
      <c r="A6" s="194" t="s">
        <v>374</v>
      </c>
      <c r="B6" s="194" t="s">
        <v>374</v>
      </c>
      <c r="C6" s="195" t="s">
        <v>374</v>
      </c>
      <c r="D6" s="194" t="s">
        <v>374</v>
      </c>
      <c r="E6" s="195" t="s">
        <v>374</v>
      </c>
      <c r="F6" s="196" t="s">
        <v>374</v>
      </c>
      <c r="G6" s="197" t="s">
        <v>374</v>
      </c>
      <c r="H6" s="198" t="s">
        <v>374</v>
      </c>
      <c r="I6" s="190" t="s">
        <v>292</v>
      </c>
      <c r="J6" s="191" t="s">
        <v>292</v>
      </c>
      <c r="K6" s="190" t="s">
        <v>292</v>
      </c>
      <c r="L6" s="191" t="s">
        <v>292</v>
      </c>
      <c r="M6" s="190" t="s">
        <v>292</v>
      </c>
      <c r="N6" s="191" t="s">
        <v>292</v>
      </c>
      <c r="P6" s="197" t="s">
        <v>374</v>
      </c>
      <c r="Q6" s="7">
        <v>6</v>
      </c>
      <c r="S6" s="49" t="s">
        <v>18</v>
      </c>
      <c r="T6" s="193" t="s">
        <v>89</v>
      </c>
    </row>
    <row r="7" spans="1:22" x14ac:dyDescent="0.2">
      <c r="A7" s="194" t="s">
        <v>374</v>
      </c>
      <c r="B7" s="194" t="s">
        <v>374</v>
      </c>
      <c r="C7" s="195" t="s">
        <v>374</v>
      </c>
      <c r="D7" s="194" t="s">
        <v>374</v>
      </c>
      <c r="E7" s="195" t="s">
        <v>374</v>
      </c>
      <c r="F7" s="194" t="s">
        <v>374</v>
      </c>
      <c r="G7" s="195" t="s">
        <v>374</v>
      </c>
      <c r="H7" s="198" t="s">
        <v>374</v>
      </c>
      <c r="I7" s="190" t="s">
        <v>292</v>
      </c>
      <c r="J7" s="191" t="s">
        <v>292</v>
      </c>
      <c r="K7" s="190" t="s">
        <v>292</v>
      </c>
      <c r="L7" s="191" t="s">
        <v>292</v>
      </c>
      <c r="M7" s="190" t="s">
        <v>292</v>
      </c>
      <c r="N7" s="191" t="s">
        <v>292</v>
      </c>
      <c r="P7" s="195" t="s">
        <v>374</v>
      </c>
      <c r="Q7" s="7">
        <v>7</v>
      </c>
      <c r="S7" s="49" t="s">
        <v>19</v>
      </c>
      <c r="T7" s="193" t="s">
        <v>194</v>
      </c>
    </row>
    <row r="8" spans="1:22" x14ac:dyDescent="0.2">
      <c r="A8" s="194" t="s">
        <v>374</v>
      </c>
      <c r="B8" s="194" t="s">
        <v>374</v>
      </c>
      <c r="C8" s="195" t="s">
        <v>374</v>
      </c>
      <c r="D8" s="194" t="s">
        <v>374</v>
      </c>
      <c r="E8" s="195" t="s">
        <v>374</v>
      </c>
      <c r="F8" s="196" t="s">
        <v>374</v>
      </c>
      <c r="G8" s="199" t="s">
        <v>374</v>
      </c>
      <c r="H8" s="198" t="s">
        <v>374</v>
      </c>
      <c r="I8" s="190" t="s">
        <v>292</v>
      </c>
      <c r="J8" s="191" t="s">
        <v>292</v>
      </c>
      <c r="K8" s="190" t="s">
        <v>292</v>
      </c>
      <c r="L8" s="191" t="s">
        <v>292</v>
      </c>
      <c r="M8" s="190" t="s">
        <v>292</v>
      </c>
      <c r="N8" s="191" t="s">
        <v>292</v>
      </c>
      <c r="P8" s="197" t="s">
        <v>374</v>
      </c>
      <c r="Q8" s="7">
        <v>8</v>
      </c>
      <c r="S8" s="49" t="s">
        <v>20</v>
      </c>
      <c r="T8" s="193" t="s">
        <v>195</v>
      </c>
    </row>
    <row r="9" spans="1:22" x14ac:dyDescent="0.2">
      <c r="A9" s="198" t="s">
        <v>375</v>
      </c>
      <c r="B9" s="200" t="s">
        <v>376</v>
      </c>
      <c r="C9" s="199" t="s">
        <v>375</v>
      </c>
      <c r="D9" s="198" t="s">
        <v>375</v>
      </c>
      <c r="E9" s="199" t="s">
        <v>375</v>
      </c>
      <c r="F9" s="198" t="s">
        <v>375</v>
      </c>
      <c r="G9" s="199" t="s">
        <v>375</v>
      </c>
      <c r="H9" s="198" t="s">
        <v>375</v>
      </c>
      <c r="I9" s="190" t="s">
        <v>292</v>
      </c>
      <c r="J9" s="191" t="s">
        <v>292</v>
      </c>
      <c r="K9" s="190" t="s">
        <v>292</v>
      </c>
      <c r="L9" s="191" t="s">
        <v>292</v>
      </c>
      <c r="M9" s="190" t="s">
        <v>292</v>
      </c>
      <c r="N9" s="191" t="s">
        <v>292</v>
      </c>
      <c r="P9" s="199" t="s">
        <v>375</v>
      </c>
      <c r="Q9" s="7">
        <v>9</v>
      </c>
      <c r="S9" s="49" t="s">
        <v>21</v>
      </c>
      <c r="T9" s="193" t="s">
        <v>211</v>
      </c>
    </row>
    <row r="10" spans="1:22" x14ac:dyDescent="0.2">
      <c r="A10" s="198" t="s">
        <v>375</v>
      </c>
      <c r="B10" s="200" t="s">
        <v>376</v>
      </c>
      <c r="C10" s="199" t="s">
        <v>375</v>
      </c>
      <c r="D10" s="198" t="s">
        <v>375</v>
      </c>
      <c r="E10" s="199" t="s">
        <v>375</v>
      </c>
      <c r="F10" s="198" t="s">
        <v>375</v>
      </c>
      <c r="G10" s="199" t="s">
        <v>375</v>
      </c>
      <c r="H10" s="198" t="s">
        <v>375</v>
      </c>
      <c r="I10" s="190" t="s">
        <v>292</v>
      </c>
      <c r="J10" s="191" t="s">
        <v>292</v>
      </c>
      <c r="K10" s="190" t="s">
        <v>292</v>
      </c>
      <c r="L10" s="191" t="s">
        <v>292</v>
      </c>
      <c r="M10" s="190" t="s">
        <v>292</v>
      </c>
      <c r="N10" s="191" t="s">
        <v>292</v>
      </c>
      <c r="P10" s="199" t="s">
        <v>375</v>
      </c>
      <c r="Q10" s="7">
        <v>10</v>
      </c>
      <c r="S10" s="49" t="s">
        <v>38</v>
      </c>
      <c r="T10" s="193" t="s">
        <v>173</v>
      </c>
    </row>
    <row r="11" spans="1:22" x14ac:dyDescent="0.2">
      <c r="A11" s="194" t="s">
        <v>377</v>
      </c>
      <c r="B11" s="200" t="s">
        <v>376</v>
      </c>
      <c r="C11" s="199" t="s">
        <v>378</v>
      </c>
      <c r="D11" s="198" t="s">
        <v>378</v>
      </c>
      <c r="E11" s="199" t="s">
        <v>378</v>
      </c>
      <c r="F11" s="198" t="s">
        <v>378</v>
      </c>
      <c r="G11" s="199" t="s">
        <v>378</v>
      </c>
      <c r="H11" s="198" t="s">
        <v>378</v>
      </c>
      <c r="I11" s="190" t="s">
        <v>292</v>
      </c>
      <c r="J11" s="191" t="s">
        <v>292</v>
      </c>
      <c r="K11" s="190" t="s">
        <v>292</v>
      </c>
      <c r="L11" s="191" t="s">
        <v>292</v>
      </c>
      <c r="M11" s="190" t="s">
        <v>292</v>
      </c>
      <c r="N11" s="191" t="s">
        <v>292</v>
      </c>
      <c r="P11" s="199" t="s">
        <v>378</v>
      </c>
      <c r="Q11" s="7">
        <v>11</v>
      </c>
      <c r="S11" s="49" t="s">
        <v>63</v>
      </c>
      <c r="T11" s="193" t="s">
        <v>174</v>
      </c>
    </row>
    <row r="12" spans="1:22" x14ac:dyDescent="0.2">
      <c r="A12" s="194" t="s">
        <v>377</v>
      </c>
      <c r="B12" s="200" t="s">
        <v>376</v>
      </c>
      <c r="C12" s="199" t="s">
        <v>378</v>
      </c>
      <c r="D12" s="198" t="s">
        <v>378</v>
      </c>
      <c r="E12" s="199" t="s">
        <v>378</v>
      </c>
      <c r="F12" s="198" t="s">
        <v>378</v>
      </c>
      <c r="G12" s="199" t="s">
        <v>378</v>
      </c>
      <c r="H12" s="198" t="s">
        <v>378</v>
      </c>
      <c r="I12" s="190" t="s">
        <v>292</v>
      </c>
      <c r="J12" s="191" t="s">
        <v>292</v>
      </c>
      <c r="K12" s="190" t="s">
        <v>292</v>
      </c>
      <c r="L12" s="191" t="s">
        <v>292</v>
      </c>
      <c r="M12" s="190" t="s">
        <v>292</v>
      </c>
      <c r="N12" s="191" t="s">
        <v>292</v>
      </c>
      <c r="P12" s="201" t="s">
        <v>378</v>
      </c>
      <c r="Q12" s="7">
        <v>12</v>
      </c>
      <c r="S12" s="49" t="s">
        <v>62</v>
      </c>
      <c r="T12" s="193" t="s">
        <v>175</v>
      </c>
    </row>
    <row r="13" spans="1:22" x14ac:dyDescent="0.2">
      <c r="A13" s="194" t="s">
        <v>377</v>
      </c>
      <c r="B13" s="198" t="s">
        <v>379</v>
      </c>
      <c r="C13" s="199" t="s">
        <v>379</v>
      </c>
      <c r="D13" s="112" t="s">
        <v>312</v>
      </c>
      <c r="E13" s="94" t="s">
        <v>312</v>
      </c>
      <c r="F13" s="112" t="s">
        <v>312</v>
      </c>
      <c r="G13" s="94" t="s">
        <v>312</v>
      </c>
      <c r="H13" s="112" t="s">
        <v>312</v>
      </c>
      <c r="I13" s="190" t="s">
        <v>292</v>
      </c>
      <c r="J13" s="191" t="s">
        <v>292</v>
      </c>
      <c r="K13" s="190" t="s">
        <v>292</v>
      </c>
      <c r="L13" s="191" t="s">
        <v>292</v>
      </c>
      <c r="M13" s="190" t="s">
        <v>292</v>
      </c>
      <c r="N13" s="191" t="s">
        <v>292</v>
      </c>
      <c r="P13" s="199" t="s">
        <v>379</v>
      </c>
      <c r="Q13" s="7">
        <v>13</v>
      </c>
      <c r="S13" s="52" t="s">
        <v>30</v>
      </c>
      <c r="T13" s="193" t="s">
        <v>176</v>
      </c>
    </row>
    <row r="14" spans="1:22" x14ac:dyDescent="0.2">
      <c r="A14" s="194" t="s">
        <v>377</v>
      </c>
      <c r="B14" s="198" t="s">
        <v>379</v>
      </c>
      <c r="C14" s="199" t="s">
        <v>379</v>
      </c>
      <c r="D14" s="112" t="s">
        <v>312</v>
      </c>
      <c r="E14" s="94" t="s">
        <v>312</v>
      </c>
      <c r="F14" s="112" t="s">
        <v>312</v>
      </c>
      <c r="G14" s="94" t="s">
        <v>312</v>
      </c>
      <c r="H14" s="112" t="s">
        <v>312</v>
      </c>
      <c r="I14" s="190" t="s">
        <v>292</v>
      </c>
      <c r="J14" s="191" t="s">
        <v>292</v>
      </c>
      <c r="K14" s="190" t="s">
        <v>292</v>
      </c>
      <c r="L14" s="191" t="s">
        <v>292</v>
      </c>
      <c r="M14" s="190" t="s">
        <v>292</v>
      </c>
      <c r="N14" s="191" t="s">
        <v>292</v>
      </c>
      <c r="P14" s="199" t="s">
        <v>379</v>
      </c>
      <c r="Q14" s="7">
        <v>14</v>
      </c>
      <c r="S14" s="54" t="s">
        <v>38</v>
      </c>
      <c r="T14" s="193" t="s">
        <v>171</v>
      </c>
    </row>
    <row r="15" spans="1:22" x14ac:dyDescent="0.2">
      <c r="A15" s="198" t="s">
        <v>380</v>
      </c>
      <c r="B15" s="190" t="s">
        <v>380</v>
      </c>
      <c r="C15" s="94" t="s">
        <v>68</v>
      </c>
      <c r="D15" s="112" t="s">
        <v>312</v>
      </c>
      <c r="E15" s="94" t="s">
        <v>312</v>
      </c>
      <c r="F15" s="112" t="s">
        <v>312</v>
      </c>
      <c r="G15" s="94" t="s">
        <v>312</v>
      </c>
      <c r="H15" s="112" t="s">
        <v>312</v>
      </c>
      <c r="I15" s="190" t="s">
        <v>292</v>
      </c>
      <c r="J15" s="191" t="s">
        <v>292</v>
      </c>
      <c r="K15" s="190" t="s">
        <v>292</v>
      </c>
      <c r="L15" s="191" t="s">
        <v>292</v>
      </c>
      <c r="M15" s="190" t="s">
        <v>292</v>
      </c>
      <c r="N15" s="191" t="s">
        <v>292</v>
      </c>
      <c r="P15" s="199" t="s">
        <v>380</v>
      </c>
      <c r="Q15" s="7">
        <v>15</v>
      </c>
      <c r="S15" s="54" t="s">
        <v>42</v>
      </c>
      <c r="T15" s="193" t="s">
        <v>172</v>
      </c>
    </row>
    <row r="16" spans="1:22" x14ac:dyDescent="0.2">
      <c r="A16" s="198" t="s">
        <v>380</v>
      </c>
      <c r="B16" s="190" t="s">
        <v>380</v>
      </c>
      <c r="C16" s="94" t="s">
        <v>68</v>
      </c>
      <c r="D16" s="112" t="s">
        <v>312</v>
      </c>
      <c r="E16" s="94" t="s">
        <v>312</v>
      </c>
      <c r="F16" s="112" t="s">
        <v>312</v>
      </c>
      <c r="G16" s="94" t="s">
        <v>312</v>
      </c>
      <c r="H16" s="112" t="s">
        <v>312</v>
      </c>
      <c r="I16" s="190" t="s">
        <v>292</v>
      </c>
      <c r="J16" s="191" t="s">
        <v>292</v>
      </c>
      <c r="K16" s="190" t="s">
        <v>292</v>
      </c>
      <c r="L16" s="191" t="s">
        <v>292</v>
      </c>
      <c r="M16" s="190" t="s">
        <v>292</v>
      </c>
      <c r="N16" s="191" t="s">
        <v>292</v>
      </c>
      <c r="P16" s="199" t="s">
        <v>380</v>
      </c>
      <c r="Q16" s="7">
        <v>16</v>
      </c>
      <c r="S16" s="7"/>
      <c r="T16" s="193" t="s">
        <v>177</v>
      </c>
    </row>
    <row r="17" spans="1:20" x14ac:dyDescent="0.2">
      <c r="A17" s="190" t="s">
        <v>212</v>
      </c>
      <c r="B17" s="190" t="s">
        <v>212</v>
      </c>
      <c r="C17" s="94" t="s">
        <v>68</v>
      </c>
      <c r="D17" s="112" t="s">
        <v>312</v>
      </c>
      <c r="E17" s="94" t="s">
        <v>312</v>
      </c>
      <c r="F17" s="112" t="s">
        <v>312</v>
      </c>
      <c r="G17" s="94" t="s">
        <v>312</v>
      </c>
      <c r="H17" s="112" t="s">
        <v>312</v>
      </c>
      <c r="I17" s="190" t="s">
        <v>292</v>
      </c>
      <c r="J17" s="191" t="s">
        <v>292</v>
      </c>
      <c r="K17" s="190" t="s">
        <v>292</v>
      </c>
      <c r="L17" s="191" t="s">
        <v>292</v>
      </c>
      <c r="M17" s="190" t="s">
        <v>292</v>
      </c>
      <c r="N17" s="191" t="s">
        <v>292</v>
      </c>
      <c r="P17" s="199" t="s">
        <v>381</v>
      </c>
      <c r="Q17" s="7">
        <v>17</v>
      </c>
      <c r="S17" s="7"/>
      <c r="T17" s="193" t="s">
        <v>178</v>
      </c>
    </row>
    <row r="18" spans="1:20" x14ac:dyDescent="0.2">
      <c r="A18" s="190" t="s">
        <v>212</v>
      </c>
      <c r="B18" s="190" t="s">
        <v>212</v>
      </c>
      <c r="C18" s="94" t="s">
        <v>68</v>
      </c>
      <c r="D18" s="112" t="s">
        <v>312</v>
      </c>
      <c r="E18" s="94" t="s">
        <v>312</v>
      </c>
      <c r="F18" s="112" t="s">
        <v>312</v>
      </c>
      <c r="G18" s="94" t="s">
        <v>312</v>
      </c>
      <c r="H18" s="112" t="s">
        <v>312</v>
      </c>
      <c r="I18" s="190" t="s">
        <v>292</v>
      </c>
      <c r="J18" s="191" t="s">
        <v>292</v>
      </c>
      <c r="K18" s="190" t="s">
        <v>292</v>
      </c>
      <c r="L18" s="191" t="s">
        <v>292</v>
      </c>
      <c r="M18" s="190" t="s">
        <v>292</v>
      </c>
      <c r="N18" s="191" t="s">
        <v>292</v>
      </c>
      <c r="P18" s="199" t="s">
        <v>381</v>
      </c>
      <c r="Q18" s="7">
        <v>18</v>
      </c>
      <c r="S18" s="44"/>
      <c r="T18" s="193" t="s">
        <v>179</v>
      </c>
    </row>
    <row r="19" spans="1:20" x14ac:dyDescent="0.2">
      <c r="A19" s="190" t="s">
        <v>212</v>
      </c>
      <c r="B19" s="190" t="s">
        <v>212</v>
      </c>
      <c r="C19" s="94" t="s">
        <v>68</v>
      </c>
      <c r="D19" s="112" t="s">
        <v>312</v>
      </c>
      <c r="E19" s="94" t="s">
        <v>312</v>
      </c>
      <c r="F19" s="112" t="s">
        <v>312</v>
      </c>
      <c r="G19" s="94" t="s">
        <v>312</v>
      </c>
      <c r="H19" s="112" t="s">
        <v>312</v>
      </c>
      <c r="I19" s="190" t="s">
        <v>292</v>
      </c>
      <c r="J19" s="191" t="s">
        <v>292</v>
      </c>
      <c r="K19" s="190" t="s">
        <v>292</v>
      </c>
      <c r="L19" s="191" t="s">
        <v>292</v>
      </c>
      <c r="M19" s="190" t="s">
        <v>292</v>
      </c>
      <c r="N19" s="191" t="s">
        <v>292</v>
      </c>
      <c r="P19" s="94" t="s">
        <v>107</v>
      </c>
      <c r="Q19" s="7">
        <v>19</v>
      </c>
      <c r="S19" s="47" t="s">
        <v>22</v>
      </c>
      <c r="T19" s="193" t="s">
        <v>180</v>
      </c>
    </row>
    <row r="20" spans="1:20" x14ac:dyDescent="0.2">
      <c r="A20" s="190" t="s">
        <v>212</v>
      </c>
      <c r="B20" s="190" t="s">
        <v>212</v>
      </c>
      <c r="C20" s="94" t="s">
        <v>68</v>
      </c>
      <c r="D20" s="112" t="s">
        <v>312</v>
      </c>
      <c r="E20" s="94" t="s">
        <v>312</v>
      </c>
      <c r="F20" s="112" t="s">
        <v>312</v>
      </c>
      <c r="G20" s="94" t="s">
        <v>312</v>
      </c>
      <c r="H20" s="112" t="s">
        <v>312</v>
      </c>
      <c r="I20" s="190" t="s">
        <v>292</v>
      </c>
      <c r="J20" s="191" t="s">
        <v>292</v>
      </c>
      <c r="K20" s="190" t="s">
        <v>292</v>
      </c>
      <c r="L20" s="191" t="s">
        <v>292</v>
      </c>
      <c r="M20" s="190" t="s">
        <v>292</v>
      </c>
      <c r="N20" s="191" t="s">
        <v>292</v>
      </c>
      <c r="P20" s="94" t="s">
        <v>107</v>
      </c>
      <c r="Q20" s="7">
        <v>20</v>
      </c>
      <c r="S20" s="50" t="s">
        <v>23</v>
      </c>
      <c r="T20" s="193" t="s">
        <v>181</v>
      </c>
    </row>
    <row r="21" spans="1:20" x14ac:dyDescent="0.2">
      <c r="A21" s="190" t="s">
        <v>212</v>
      </c>
      <c r="B21" s="190" t="s">
        <v>212</v>
      </c>
      <c r="C21" s="94" t="s">
        <v>68</v>
      </c>
      <c r="D21" s="112" t="s">
        <v>312</v>
      </c>
      <c r="E21" s="94" t="s">
        <v>312</v>
      </c>
      <c r="F21" s="112" t="s">
        <v>312</v>
      </c>
      <c r="G21" s="94" t="s">
        <v>312</v>
      </c>
      <c r="H21" s="112" t="s">
        <v>312</v>
      </c>
      <c r="I21" s="190" t="s">
        <v>292</v>
      </c>
      <c r="J21" s="191" t="s">
        <v>292</v>
      </c>
      <c r="K21" s="190" t="s">
        <v>292</v>
      </c>
      <c r="L21" s="191" t="s">
        <v>292</v>
      </c>
      <c r="M21" s="190" t="s">
        <v>292</v>
      </c>
      <c r="N21" s="191" t="s">
        <v>292</v>
      </c>
      <c r="P21" s="94" t="s">
        <v>107</v>
      </c>
      <c r="Q21" s="7">
        <v>21</v>
      </c>
      <c r="S21" s="50" t="s">
        <v>24</v>
      </c>
      <c r="T21" s="193" t="s">
        <v>182</v>
      </c>
    </row>
    <row r="22" spans="1:20" x14ac:dyDescent="0.2">
      <c r="A22" s="190" t="s">
        <v>212</v>
      </c>
      <c r="B22" s="190" t="s">
        <v>212</v>
      </c>
      <c r="C22" s="94" t="s">
        <v>68</v>
      </c>
      <c r="D22" s="112" t="s">
        <v>312</v>
      </c>
      <c r="E22" s="94" t="s">
        <v>312</v>
      </c>
      <c r="F22" s="112" t="s">
        <v>312</v>
      </c>
      <c r="G22" s="94" t="s">
        <v>312</v>
      </c>
      <c r="H22" s="112" t="s">
        <v>312</v>
      </c>
      <c r="I22" s="190" t="s">
        <v>292</v>
      </c>
      <c r="J22" s="191" t="s">
        <v>292</v>
      </c>
      <c r="K22" s="190" t="s">
        <v>292</v>
      </c>
      <c r="L22" s="191" t="s">
        <v>292</v>
      </c>
      <c r="M22" s="190" t="s">
        <v>292</v>
      </c>
      <c r="N22" s="191" t="s">
        <v>292</v>
      </c>
      <c r="P22" s="94" t="s">
        <v>107</v>
      </c>
      <c r="Q22" s="7">
        <v>22</v>
      </c>
      <c r="S22" s="50" t="s">
        <v>25</v>
      </c>
      <c r="T22" s="193" t="s">
        <v>183</v>
      </c>
    </row>
    <row r="23" spans="1:20" x14ac:dyDescent="0.2">
      <c r="A23" s="190" t="s">
        <v>212</v>
      </c>
      <c r="B23" s="190" t="s">
        <v>212</v>
      </c>
      <c r="C23" s="94" t="s">
        <v>68</v>
      </c>
      <c r="D23" s="112" t="s">
        <v>312</v>
      </c>
      <c r="E23" s="94" t="s">
        <v>312</v>
      </c>
      <c r="F23" s="112" t="s">
        <v>312</v>
      </c>
      <c r="G23" s="94" t="s">
        <v>312</v>
      </c>
      <c r="H23" s="112" t="s">
        <v>312</v>
      </c>
      <c r="I23" s="190" t="s">
        <v>292</v>
      </c>
      <c r="J23" s="191" t="s">
        <v>292</v>
      </c>
      <c r="K23" s="190" t="s">
        <v>292</v>
      </c>
      <c r="L23" s="191" t="s">
        <v>292</v>
      </c>
      <c r="M23" s="190" t="s">
        <v>292</v>
      </c>
      <c r="N23" s="191" t="s">
        <v>292</v>
      </c>
      <c r="P23" s="94" t="s">
        <v>107</v>
      </c>
      <c r="Q23" s="7">
        <v>23</v>
      </c>
      <c r="S23" s="55"/>
      <c r="T23" s="193" t="s">
        <v>184</v>
      </c>
    </row>
    <row r="24" spans="1:20" x14ac:dyDescent="0.2">
      <c r="A24" s="190" t="s">
        <v>212</v>
      </c>
      <c r="B24" s="190" t="s">
        <v>212</v>
      </c>
      <c r="C24" s="94" t="s">
        <v>68</v>
      </c>
      <c r="D24" s="112" t="s">
        <v>312</v>
      </c>
      <c r="E24" s="94" t="s">
        <v>312</v>
      </c>
      <c r="F24" s="112" t="s">
        <v>312</v>
      </c>
      <c r="G24" s="94" t="s">
        <v>312</v>
      </c>
      <c r="H24" s="112" t="s">
        <v>312</v>
      </c>
      <c r="I24" s="190" t="s">
        <v>292</v>
      </c>
      <c r="J24" s="191" t="s">
        <v>292</v>
      </c>
      <c r="K24" s="190" t="s">
        <v>292</v>
      </c>
      <c r="L24" s="191" t="s">
        <v>292</v>
      </c>
      <c r="M24" s="190" t="s">
        <v>292</v>
      </c>
      <c r="N24" s="191" t="s">
        <v>292</v>
      </c>
      <c r="P24" s="94" t="s">
        <v>107</v>
      </c>
      <c r="Q24" s="7">
        <v>24</v>
      </c>
      <c r="S24" s="48" t="s">
        <v>26</v>
      </c>
      <c r="T24" s="193" t="s">
        <v>185</v>
      </c>
    </row>
    <row r="25" spans="1:20" x14ac:dyDescent="0.2">
      <c r="A25" s="190" t="s">
        <v>212</v>
      </c>
      <c r="B25" s="190" t="s">
        <v>212</v>
      </c>
      <c r="C25" s="94" t="s">
        <v>68</v>
      </c>
      <c r="D25" s="112" t="s">
        <v>312</v>
      </c>
      <c r="E25" s="94" t="s">
        <v>312</v>
      </c>
      <c r="F25" s="112" t="s">
        <v>312</v>
      </c>
      <c r="G25" s="94" t="s">
        <v>312</v>
      </c>
      <c r="H25" s="112" t="s">
        <v>312</v>
      </c>
      <c r="I25" s="190" t="s">
        <v>292</v>
      </c>
      <c r="J25" s="191" t="s">
        <v>292</v>
      </c>
      <c r="K25" s="190" t="s">
        <v>292</v>
      </c>
      <c r="L25" s="191" t="s">
        <v>292</v>
      </c>
      <c r="M25" s="190" t="s">
        <v>292</v>
      </c>
      <c r="N25" s="191" t="s">
        <v>292</v>
      </c>
      <c r="P25" s="94" t="s">
        <v>107</v>
      </c>
      <c r="Q25" s="7">
        <v>25</v>
      </c>
      <c r="S25" s="51" t="s">
        <v>25</v>
      </c>
      <c r="T25" s="193" t="s">
        <v>186</v>
      </c>
    </row>
    <row r="26" spans="1:20" x14ac:dyDescent="0.2">
      <c r="A26" s="190" t="s">
        <v>212</v>
      </c>
      <c r="B26" s="190" t="s">
        <v>212</v>
      </c>
      <c r="C26" s="94" t="s">
        <v>68</v>
      </c>
      <c r="D26" s="112" t="s">
        <v>312</v>
      </c>
      <c r="E26" s="94" t="s">
        <v>312</v>
      </c>
      <c r="F26" s="112" t="s">
        <v>312</v>
      </c>
      <c r="G26" s="94" t="s">
        <v>312</v>
      </c>
      <c r="H26" s="112" t="s">
        <v>312</v>
      </c>
      <c r="I26" s="190" t="s">
        <v>292</v>
      </c>
      <c r="J26" s="191" t="s">
        <v>292</v>
      </c>
      <c r="K26" s="190" t="s">
        <v>292</v>
      </c>
      <c r="L26" s="191" t="s">
        <v>292</v>
      </c>
      <c r="M26" s="190" t="s">
        <v>292</v>
      </c>
      <c r="N26" s="191" t="s">
        <v>292</v>
      </c>
      <c r="P26" s="94" t="s">
        <v>107</v>
      </c>
      <c r="Q26" s="7">
        <v>26</v>
      </c>
      <c r="S26" s="51" t="s">
        <v>24</v>
      </c>
      <c r="T26" s="193" t="s">
        <v>196</v>
      </c>
    </row>
    <row r="27" spans="1:20" x14ac:dyDescent="0.2">
      <c r="A27" s="190" t="s">
        <v>212</v>
      </c>
      <c r="B27" s="190" t="s">
        <v>212</v>
      </c>
      <c r="C27" s="94" t="s">
        <v>68</v>
      </c>
      <c r="D27" s="112" t="s">
        <v>312</v>
      </c>
      <c r="E27" s="94" t="s">
        <v>312</v>
      </c>
      <c r="F27" s="112" t="s">
        <v>312</v>
      </c>
      <c r="G27" s="94" t="s">
        <v>312</v>
      </c>
      <c r="H27" s="112" t="s">
        <v>312</v>
      </c>
      <c r="I27" s="190" t="s">
        <v>292</v>
      </c>
      <c r="J27" s="191" t="s">
        <v>292</v>
      </c>
      <c r="K27" s="190" t="s">
        <v>292</v>
      </c>
      <c r="L27" s="191" t="s">
        <v>292</v>
      </c>
      <c r="M27" s="190" t="s">
        <v>292</v>
      </c>
      <c r="N27" s="191" t="s">
        <v>292</v>
      </c>
      <c r="P27" s="94" t="s">
        <v>107</v>
      </c>
      <c r="Q27" s="7">
        <v>27</v>
      </c>
      <c r="T27" s="9"/>
    </row>
    <row r="28" spans="1:20" x14ac:dyDescent="0.2">
      <c r="A28" s="190" t="s">
        <v>212</v>
      </c>
      <c r="B28" s="190" t="s">
        <v>212</v>
      </c>
      <c r="C28" s="94" t="s">
        <v>68</v>
      </c>
      <c r="D28" s="112" t="s">
        <v>312</v>
      </c>
      <c r="E28" s="94" t="s">
        <v>312</v>
      </c>
      <c r="F28" s="112" t="s">
        <v>312</v>
      </c>
      <c r="G28" s="94" t="s">
        <v>312</v>
      </c>
      <c r="H28" s="112" t="s">
        <v>312</v>
      </c>
      <c r="I28" s="190" t="s">
        <v>292</v>
      </c>
      <c r="J28" s="191" t="s">
        <v>292</v>
      </c>
      <c r="K28" s="190" t="s">
        <v>292</v>
      </c>
      <c r="L28" s="191" t="s">
        <v>292</v>
      </c>
      <c r="M28" s="190" t="s">
        <v>292</v>
      </c>
      <c r="N28" s="191" t="s">
        <v>292</v>
      </c>
      <c r="P28" s="94" t="s">
        <v>107</v>
      </c>
      <c r="Q28" s="7">
        <v>28</v>
      </c>
    </row>
    <row r="29" spans="1:20" x14ac:dyDescent="0.2">
      <c r="A29" s="190" t="s">
        <v>212</v>
      </c>
      <c r="B29" s="190" t="s">
        <v>212</v>
      </c>
      <c r="C29" s="94" t="s">
        <v>68</v>
      </c>
      <c r="D29" s="112" t="s">
        <v>312</v>
      </c>
      <c r="E29" s="94" t="s">
        <v>312</v>
      </c>
      <c r="F29" s="112" t="s">
        <v>312</v>
      </c>
      <c r="G29" s="94" t="s">
        <v>312</v>
      </c>
      <c r="H29" s="112" t="s">
        <v>312</v>
      </c>
      <c r="I29" s="190" t="s">
        <v>292</v>
      </c>
      <c r="J29" s="191" t="s">
        <v>292</v>
      </c>
      <c r="K29" s="190" t="s">
        <v>292</v>
      </c>
      <c r="L29" s="191" t="s">
        <v>292</v>
      </c>
      <c r="M29" s="190" t="s">
        <v>292</v>
      </c>
      <c r="N29" s="191" t="s">
        <v>292</v>
      </c>
      <c r="P29" s="94" t="s">
        <v>107</v>
      </c>
      <c r="Q29" s="7">
        <v>29</v>
      </c>
    </row>
    <row r="30" spans="1:20" x14ac:dyDescent="0.2">
      <c r="A30" s="190" t="s">
        <v>212</v>
      </c>
      <c r="B30" s="190" t="s">
        <v>212</v>
      </c>
      <c r="C30" s="94" t="s">
        <v>68</v>
      </c>
      <c r="D30" s="112" t="s">
        <v>312</v>
      </c>
      <c r="E30" s="94" t="s">
        <v>312</v>
      </c>
      <c r="F30" s="112" t="s">
        <v>312</v>
      </c>
      <c r="G30" s="94" t="s">
        <v>312</v>
      </c>
      <c r="H30" s="112" t="s">
        <v>312</v>
      </c>
      <c r="I30" s="190" t="s">
        <v>292</v>
      </c>
      <c r="J30" s="191" t="s">
        <v>292</v>
      </c>
      <c r="K30" s="190" t="s">
        <v>292</v>
      </c>
      <c r="L30" s="191" t="s">
        <v>292</v>
      </c>
      <c r="M30" s="190" t="s">
        <v>292</v>
      </c>
      <c r="N30" s="191" t="s">
        <v>292</v>
      </c>
      <c r="P30" s="94" t="s">
        <v>107</v>
      </c>
      <c r="Q30" s="7">
        <v>30</v>
      </c>
      <c r="T30" s="53" t="s">
        <v>28</v>
      </c>
    </row>
    <row r="31" spans="1:20" x14ac:dyDescent="0.2">
      <c r="A31" s="190" t="s">
        <v>212</v>
      </c>
      <c r="B31" s="190" t="s">
        <v>212</v>
      </c>
      <c r="C31" s="94" t="s">
        <v>68</v>
      </c>
      <c r="D31" s="112" t="s">
        <v>312</v>
      </c>
      <c r="E31" s="94" t="s">
        <v>312</v>
      </c>
      <c r="F31" s="112" t="s">
        <v>312</v>
      </c>
      <c r="G31" s="94" t="s">
        <v>312</v>
      </c>
      <c r="H31" s="112" t="s">
        <v>312</v>
      </c>
      <c r="I31" s="190" t="s">
        <v>292</v>
      </c>
      <c r="J31" s="191" t="s">
        <v>292</v>
      </c>
      <c r="K31" s="190" t="s">
        <v>292</v>
      </c>
      <c r="L31" s="191" t="s">
        <v>292</v>
      </c>
      <c r="M31" s="190" t="s">
        <v>292</v>
      </c>
      <c r="N31" s="191" t="s">
        <v>292</v>
      </c>
      <c r="P31" s="94" t="s">
        <v>107</v>
      </c>
      <c r="Q31" s="7">
        <v>31</v>
      </c>
      <c r="T31" s="202" t="s">
        <v>176</v>
      </c>
    </row>
    <row r="32" spans="1:20" x14ac:dyDescent="0.2">
      <c r="A32" s="190" t="s">
        <v>212</v>
      </c>
      <c r="B32" s="190" t="s">
        <v>212</v>
      </c>
      <c r="C32" s="94" t="s">
        <v>68</v>
      </c>
      <c r="D32" s="112" t="s">
        <v>312</v>
      </c>
      <c r="E32" s="94" t="s">
        <v>312</v>
      </c>
      <c r="F32" s="112" t="s">
        <v>312</v>
      </c>
      <c r="G32" s="94" t="s">
        <v>312</v>
      </c>
      <c r="H32" s="112" t="s">
        <v>312</v>
      </c>
      <c r="I32" s="190" t="s">
        <v>292</v>
      </c>
      <c r="J32" s="191" t="s">
        <v>292</v>
      </c>
      <c r="K32" s="190" t="s">
        <v>292</v>
      </c>
      <c r="L32" s="191" t="s">
        <v>292</v>
      </c>
      <c r="M32" s="190" t="s">
        <v>292</v>
      </c>
      <c r="N32" s="191" t="s">
        <v>292</v>
      </c>
      <c r="P32" s="94" t="s">
        <v>107</v>
      </c>
      <c r="Q32" s="7">
        <v>32</v>
      </c>
      <c r="T32" s="202" t="s">
        <v>171</v>
      </c>
    </row>
    <row r="33" spans="1:20" x14ac:dyDescent="0.2">
      <c r="A33" s="190" t="s">
        <v>212</v>
      </c>
      <c r="B33" s="190" t="s">
        <v>212</v>
      </c>
      <c r="C33" s="94" t="s">
        <v>68</v>
      </c>
      <c r="D33" s="112" t="s">
        <v>312</v>
      </c>
      <c r="E33" s="94" t="s">
        <v>312</v>
      </c>
      <c r="F33" s="112" t="s">
        <v>312</v>
      </c>
      <c r="G33" s="94" t="s">
        <v>312</v>
      </c>
      <c r="H33" s="112" t="s">
        <v>312</v>
      </c>
      <c r="I33" s="190" t="s">
        <v>292</v>
      </c>
      <c r="J33" s="191" t="s">
        <v>292</v>
      </c>
      <c r="K33" s="190" t="s">
        <v>292</v>
      </c>
      <c r="L33" s="191" t="s">
        <v>292</v>
      </c>
      <c r="M33" s="190" t="s">
        <v>292</v>
      </c>
      <c r="N33" s="191" t="s">
        <v>292</v>
      </c>
      <c r="P33" s="94" t="s">
        <v>107</v>
      </c>
      <c r="Q33" s="7">
        <v>33</v>
      </c>
      <c r="T33" s="202" t="s">
        <v>172</v>
      </c>
    </row>
    <row r="34" spans="1:20" x14ac:dyDescent="0.2">
      <c r="A34" s="190" t="s">
        <v>212</v>
      </c>
      <c r="B34" s="190" t="s">
        <v>212</v>
      </c>
      <c r="C34" s="94" t="s">
        <v>68</v>
      </c>
      <c r="D34" s="112" t="s">
        <v>312</v>
      </c>
      <c r="E34" s="94" t="s">
        <v>312</v>
      </c>
      <c r="F34" s="112" t="s">
        <v>312</v>
      </c>
      <c r="G34" s="94" t="s">
        <v>312</v>
      </c>
      <c r="H34" s="112" t="s">
        <v>312</v>
      </c>
      <c r="I34" s="190" t="s">
        <v>292</v>
      </c>
      <c r="J34" s="191" t="s">
        <v>292</v>
      </c>
      <c r="K34" s="190" t="s">
        <v>292</v>
      </c>
      <c r="L34" s="191" t="s">
        <v>292</v>
      </c>
      <c r="M34" s="190" t="s">
        <v>292</v>
      </c>
      <c r="N34" s="191" t="s">
        <v>292</v>
      </c>
      <c r="P34" s="94" t="s">
        <v>107</v>
      </c>
      <c r="Q34" s="7">
        <v>34</v>
      </c>
      <c r="T34" s="202" t="s">
        <v>177</v>
      </c>
    </row>
    <row r="35" spans="1:20" x14ac:dyDescent="0.2">
      <c r="A35" s="190" t="s">
        <v>212</v>
      </c>
      <c r="B35" s="190" t="s">
        <v>212</v>
      </c>
      <c r="C35" s="94" t="s">
        <v>68</v>
      </c>
      <c r="D35" s="112" t="s">
        <v>312</v>
      </c>
      <c r="E35" s="94" t="s">
        <v>312</v>
      </c>
      <c r="F35" s="112" t="s">
        <v>312</v>
      </c>
      <c r="G35" s="94" t="s">
        <v>312</v>
      </c>
      <c r="H35" s="112" t="s">
        <v>312</v>
      </c>
      <c r="I35" s="190" t="s">
        <v>292</v>
      </c>
      <c r="J35" s="191" t="s">
        <v>292</v>
      </c>
      <c r="K35" s="190" t="s">
        <v>292</v>
      </c>
      <c r="L35" s="191" t="s">
        <v>292</v>
      </c>
      <c r="M35" s="190" t="s">
        <v>292</v>
      </c>
      <c r="N35" s="191" t="s">
        <v>292</v>
      </c>
      <c r="P35" s="94" t="s">
        <v>107</v>
      </c>
      <c r="Q35" s="7">
        <v>35</v>
      </c>
      <c r="T35" s="202" t="s">
        <v>178</v>
      </c>
    </row>
    <row r="36" spans="1:20" x14ac:dyDescent="0.2">
      <c r="A36" s="190" t="s">
        <v>212</v>
      </c>
      <c r="B36" s="190" t="s">
        <v>212</v>
      </c>
      <c r="C36" s="94" t="s">
        <v>68</v>
      </c>
      <c r="D36" s="112" t="s">
        <v>312</v>
      </c>
      <c r="E36" s="94" t="s">
        <v>312</v>
      </c>
      <c r="F36" s="112" t="s">
        <v>312</v>
      </c>
      <c r="G36" s="94" t="s">
        <v>312</v>
      </c>
      <c r="H36" s="112" t="s">
        <v>312</v>
      </c>
      <c r="I36" s="190" t="s">
        <v>292</v>
      </c>
      <c r="J36" s="191" t="s">
        <v>292</v>
      </c>
      <c r="K36" s="190" t="s">
        <v>292</v>
      </c>
      <c r="L36" s="191" t="s">
        <v>292</v>
      </c>
      <c r="M36" s="190" t="s">
        <v>292</v>
      </c>
      <c r="N36" s="191" t="s">
        <v>292</v>
      </c>
      <c r="P36" s="94" t="s">
        <v>107</v>
      </c>
      <c r="Q36" s="7">
        <v>36</v>
      </c>
      <c r="T36" s="202" t="s">
        <v>179</v>
      </c>
    </row>
    <row r="37" spans="1:20" x14ac:dyDescent="0.2">
      <c r="A37" s="190" t="s">
        <v>212</v>
      </c>
      <c r="B37" s="190" t="s">
        <v>212</v>
      </c>
      <c r="C37" s="94" t="s">
        <v>68</v>
      </c>
      <c r="D37" s="112" t="s">
        <v>312</v>
      </c>
      <c r="E37" s="94" t="s">
        <v>312</v>
      </c>
      <c r="F37" s="112" t="s">
        <v>312</v>
      </c>
      <c r="G37" s="94" t="s">
        <v>312</v>
      </c>
      <c r="H37" s="112" t="s">
        <v>312</v>
      </c>
      <c r="I37" s="190" t="s">
        <v>292</v>
      </c>
      <c r="J37" s="191" t="s">
        <v>292</v>
      </c>
      <c r="K37" s="190" t="s">
        <v>292</v>
      </c>
      <c r="L37" s="191" t="s">
        <v>292</v>
      </c>
      <c r="M37" s="190" t="s">
        <v>292</v>
      </c>
      <c r="N37" s="191" t="s">
        <v>292</v>
      </c>
      <c r="P37" s="94" t="s">
        <v>107</v>
      </c>
      <c r="Q37" s="7">
        <v>37</v>
      </c>
      <c r="T37" s="202" t="s">
        <v>180</v>
      </c>
    </row>
    <row r="38" spans="1:20" x14ac:dyDescent="0.2">
      <c r="A38" s="190" t="s">
        <v>212</v>
      </c>
      <c r="B38" s="190" t="s">
        <v>212</v>
      </c>
      <c r="C38" s="94" t="s">
        <v>68</v>
      </c>
      <c r="D38" s="112" t="s">
        <v>312</v>
      </c>
      <c r="E38" s="94" t="s">
        <v>312</v>
      </c>
      <c r="F38" s="112" t="s">
        <v>312</v>
      </c>
      <c r="G38" s="94" t="s">
        <v>312</v>
      </c>
      <c r="H38" s="112" t="s">
        <v>312</v>
      </c>
      <c r="I38" s="190" t="s">
        <v>292</v>
      </c>
      <c r="J38" s="191" t="s">
        <v>292</v>
      </c>
      <c r="K38" s="190" t="s">
        <v>292</v>
      </c>
      <c r="L38" s="191" t="s">
        <v>292</v>
      </c>
      <c r="M38" s="190" t="s">
        <v>292</v>
      </c>
      <c r="N38" s="191" t="s">
        <v>292</v>
      </c>
      <c r="P38" s="94" t="s">
        <v>107</v>
      </c>
      <c r="Q38" s="7">
        <v>38</v>
      </c>
      <c r="T38" s="202" t="s">
        <v>181</v>
      </c>
    </row>
    <row r="39" spans="1:20" x14ac:dyDescent="0.2">
      <c r="A39" s="190" t="s">
        <v>212</v>
      </c>
      <c r="B39" s="190" t="s">
        <v>212</v>
      </c>
      <c r="C39" s="94" t="s">
        <v>68</v>
      </c>
      <c r="D39" s="112" t="s">
        <v>312</v>
      </c>
      <c r="E39" s="94" t="s">
        <v>312</v>
      </c>
      <c r="F39" s="112" t="s">
        <v>312</v>
      </c>
      <c r="G39" s="94" t="s">
        <v>312</v>
      </c>
      <c r="H39" s="112" t="s">
        <v>312</v>
      </c>
      <c r="I39" s="190" t="s">
        <v>292</v>
      </c>
      <c r="J39" s="191" t="s">
        <v>292</v>
      </c>
      <c r="K39" s="190" t="s">
        <v>292</v>
      </c>
      <c r="L39" s="191" t="s">
        <v>292</v>
      </c>
      <c r="M39" s="190" t="s">
        <v>292</v>
      </c>
      <c r="N39" s="191" t="s">
        <v>292</v>
      </c>
      <c r="P39" s="94" t="s">
        <v>107</v>
      </c>
      <c r="Q39" s="7">
        <v>39</v>
      </c>
      <c r="T39" s="202" t="s">
        <v>182</v>
      </c>
    </row>
    <row r="40" spans="1:20" x14ac:dyDescent="0.2">
      <c r="A40" s="190" t="s">
        <v>212</v>
      </c>
      <c r="B40" s="190" t="s">
        <v>212</v>
      </c>
      <c r="C40" s="94" t="s">
        <v>68</v>
      </c>
      <c r="D40" s="112" t="s">
        <v>312</v>
      </c>
      <c r="E40" s="94" t="s">
        <v>312</v>
      </c>
      <c r="F40" s="112" t="s">
        <v>312</v>
      </c>
      <c r="G40" s="94" t="s">
        <v>312</v>
      </c>
      <c r="H40" s="112" t="s">
        <v>312</v>
      </c>
      <c r="I40" s="190" t="s">
        <v>292</v>
      </c>
      <c r="J40" s="191" t="s">
        <v>292</v>
      </c>
      <c r="K40" s="190" t="s">
        <v>292</v>
      </c>
      <c r="L40" s="191" t="s">
        <v>292</v>
      </c>
      <c r="M40" s="190" t="s">
        <v>292</v>
      </c>
      <c r="N40" s="191" t="s">
        <v>292</v>
      </c>
      <c r="P40" s="94" t="s">
        <v>107</v>
      </c>
      <c r="Q40" s="7">
        <v>40</v>
      </c>
      <c r="T40" s="202" t="s">
        <v>183</v>
      </c>
    </row>
    <row r="41" spans="1:20" x14ac:dyDescent="0.2">
      <c r="A41" s="190" t="s">
        <v>212</v>
      </c>
      <c r="B41" s="190" t="s">
        <v>212</v>
      </c>
      <c r="C41" s="94" t="s">
        <v>68</v>
      </c>
      <c r="D41" s="112" t="s">
        <v>312</v>
      </c>
      <c r="E41" s="94" t="s">
        <v>312</v>
      </c>
      <c r="F41" s="112" t="s">
        <v>312</v>
      </c>
      <c r="G41" s="94" t="s">
        <v>312</v>
      </c>
      <c r="H41" s="112" t="s">
        <v>312</v>
      </c>
      <c r="I41" s="190" t="s">
        <v>292</v>
      </c>
      <c r="J41" s="191" t="s">
        <v>292</v>
      </c>
      <c r="K41" s="190" t="s">
        <v>292</v>
      </c>
      <c r="L41" s="191" t="s">
        <v>292</v>
      </c>
      <c r="M41" s="190" t="s">
        <v>292</v>
      </c>
      <c r="N41" s="191" t="s">
        <v>292</v>
      </c>
      <c r="P41" s="94" t="s">
        <v>107</v>
      </c>
      <c r="Q41" s="7">
        <v>41</v>
      </c>
      <c r="T41" s="202" t="s">
        <v>184</v>
      </c>
    </row>
    <row r="42" spans="1:20" x14ac:dyDescent="0.2">
      <c r="A42" s="190" t="s">
        <v>212</v>
      </c>
      <c r="B42" s="190" t="s">
        <v>212</v>
      </c>
      <c r="C42" s="94" t="s">
        <v>68</v>
      </c>
      <c r="D42" s="112" t="s">
        <v>312</v>
      </c>
      <c r="E42" s="94" t="s">
        <v>312</v>
      </c>
      <c r="F42" s="112" t="s">
        <v>312</v>
      </c>
      <c r="G42" s="94" t="s">
        <v>312</v>
      </c>
      <c r="H42" s="112" t="s">
        <v>312</v>
      </c>
      <c r="I42" s="190" t="s">
        <v>292</v>
      </c>
      <c r="J42" s="191" t="s">
        <v>292</v>
      </c>
      <c r="K42" s="190" t="s">
        <v>292</v>
      </c>
      <c r="L42" s="191" t="s">
        <v>292</v>
      </c>
      <c r="M42" s="190" t="s">
        <v>292</v>
      </c>
      <c r="N42" s="191" t="s">
        <v>292</v>
      </c>
      <c r="P42" s="94" t="s">
        <v>107</v>
      </c>
      <c r="Q42" s="7">
        <v>42</v>
      </c>
      <c r="T42" s="202" t="s">
        <v>185</v>
      </c>
    </row>
    <row r="43" spans="1:20" x14ac:dyDescent="0.2">
      <c r="A43" s="190" t="s">
        <v>212</v>
      </c>
      <c r="B43" s="190" t="s">
        <v>212</v>
      </c>
      <c r="C43" s="94" t="s">
        <v>68</v>
      </c>
      <c r="D43" s="112" t="s">
        <v>312</v>
      </c>
      <c r="E43" s="94" t="s">
        <v>312</v>
      </c>
      <c r="F43" s="112" t="s">
        <v>312</v>
      </c>
      <c r="G43" s="94" t="s">
        <v>312</v>
      </c>
      <c r="H43" s="112" t="s">
        <v>312</v>
      </c>
      <c r="I43" s="190" t="s">
        <v>292</v>
      </c>
      <c r="J43" s="191" t="s">
        <v>292</v>
      </c>
      <c r="K43" s="190" t="s">
        <v>292</v>
      </c>
      <c r="L43" s="191" t="s">
        <v>292</v>
      </c>
      <c r="M43" s="190" t="s">
        <v>292</v>
      </c>
      <c r="N43" s="191" t="s">
        <v>292</v>
      </c>
      <c r="P43" s="94" t="s">
        <v>107</v>
      </c>
      <c r="Q43" s="7">
        <v>43</v>
      </c>
      <c r="T43" s="202" t="s">
        <v>186</v>
      </c>
    </row>
    <row r="44" spans="1:20" x14ac:dyDescent="0.2">
      <c r="A44" s="190" t="s">
        <v>212</v>
      </c>
      <c r="B44" s="190" t="s">
        <v>212</v>
      </c>
      <c r="C44" s="94" t="s">
        <v>68</v>
      </c>
      <c r="D44" s="112" t="s">
        <v>312</v>
      </c>
      <c r="E44" s="94" t="s">
        <v>312</v>
      </c>
      <c r="F44" s="112" t="s">
        <v>312</v>
      </c>
      <c r="G44" s="94" t="s">
        <v>312</v>
      </c>
      <c r="H44" s="112" t="s">
        <v>312</v>
      </c>
      <c r="I44" s="190" t="s">
        <v>292</v>
      </c>
      <c r="J44" s="191" t="s">
        <v>292</v>
      </c>
      <c r="K44" s="190" t="s">
        <v>292</v>
      </c>
      <c r="L44" s="191" t="s">
        <v>292</v>
      </c>
      <c r="M44" s="190" t="s">
        <v>292</v>
      </c>
      <c r="N44" s="191" t="s">
        <v>292</v>
      </c>
      <c r="P44" s="94" t="s">
        <v>107</v>
      </c>
      <c r="Q44" s="7">
        <v>44</v>
      </c>
      <c r="T44" s="202" t="s">
        <v>196</v>
      </c>
    </row>
    <row r="45" spans="1:20" x14ac:dyDescent="0.2">
      <c r="A45" s="190" t="s">
        <v>212</v>
      </c>
      <c r="B45" s="190" t="s">
        <v>212</v>
      </c>
      <c r="C45" s="94" t="s">
        <v>68</v>
      </c>
      <c r="D45" s="112" t="s">
        <v>312</v>
      </c>
      <c r="E45" s="94" t="s">
        <v>312</v>
      </c>
      <c r="F45" s="112" t="s">
        <v>312</v>
      </c>
      <c r="G45" s="94" t="s">
        <v>312</v>
      </c>
      <c r="H45" s="112" t="s">
        <v>312</v>
      </c>
      <c r="I45" s="190" t="s">
        <v>292</v>
      </c>
      <c r="J45" s="191" t="s">
        <v>292</v>
      </c>
      <c r="K45" s="190" t="s">
        <v>292</v>
      </c>
      <c r="L45" s="191" t="s">
        <v>292</v>
      </c>
      <c r="M45" s="190" t="s">
        <v>292</v>
      </c>
      <c r="N45" s="191" t="s">
        <v>292</v>
      </c>
      <c r="P45" s="94" t="s">
        <v>107</v>
      </c>
      <c r="Q45" s="7">
        <v>45</v>
      </c>
      <c r="T45" s="202" t="s">
        <v>230</v>
      </c>
    </row>
    <row r="46" spans="1:20" x14ac:dyDescent="0.2">
      <c r="A46" s="190" t="s">
        <v>212</v>
      </c>
      <c r="B46" s="190" t="s">
        <v>212</v>
      </c>
      <c r="C46" s="94" t="s">
        <v>68</v>
      </c>
      <c r="D46" s="112" t="s">
        <v>312</v>
      </c>
      <c r="E46" s="94" t="s">
        <v>312</v>
      </c>
      <c r="F46" s="112" t="s">
        <v>312</v>
      </c>
      <c r="G46" s="94" t="s">
        <v>312</v>
      </c>
      <c r="H46" s="112" t="s">
        <v>312</v>
      </c>
      <c r="I46" s="190" t="s">
        <v>292</v>
      </c>
      <c r="J46" s="191" t="s">
        <v>292</v>
      </c>
      <c r="K46" s="190" t="s">
        <v>292</v>
      </c>
      <c r="L46" s="191" t="s">
        <v>292</v>
      </c>
      <c r="M46" s="190" t="s">
        <v>292</v>
      </c>
      <c r="N46" s="191" t="s">
        <v>292</v>
      </c>
      <c r="P46" s="94" t="s">
        <v>107</v>
      </c>
      <c r="Q46" s="7">
        <v>46</v>
      </c>
    </row>
    <row r="47" spans="1:20" x14ac:dyDescent="0.2">
      <c r="A47" s="190" t="s">
        <v>212</v>
      </c>
      <c r="B47" s="190" t="s">
        <v>212</v>
      </c>
      <c r="C47" s="94" t="s">
        <v>68</v>
      </c>
      <c r="D47" s="112" t="s">
        <v>312</v>
      </c>
      <c r="E47" s="94" t="s">
        <v>312</v>
      </c>
      <c r="F47" s="112" t="s">
        <v>312</v>
      </c>
      <c r="G47" s="94" t="s">
        <v>312</v>
      </c>
      <c r="H47" s="112" t="s">
        <v>312</v>
      </c>
      <c r="I47" s="190" t="s">
        <v>292</v>
      </c>
      <c r="J47" s="191" t="s">
        <v>292</v>
      </c>
      <c r="K47" s="190" t="s">
        <v>292</v>
      </c>
      <c r="L47" s="191" t="s">
        <v>292</v>
      </c>
      <c r="M47" s="190" t="s">
        <v>292</v>
      </c>
      <c r="N47" s="191" t="s">
        <v>292</v>
      </c>
      <c r="P47" s="94" t="s">
        <v>107</v>
      </c>
      <c r="Q47" s="7">
        <v>47</v>
      </c>
    </row>
    <row r="48" spans="1:20" x14ac:dyDescent="0.2">
      <c r="A48" s="190" t="s">
        <v>212</v>
      </c>
      <c r="B48" s="190" t="s">
        <v>212</v>
      </c>
      <c r="C48" s="94" t="s">
        <v>68</v>
      </c>
      <c r="D48" s="112" t="s">
        <v>312</v>
      </c>
      <c r="E48" s="94" t="s">
        <v>312</v>
      </c>
      <c r="F48" s="112" t="s">
        <v>312</v>
      </c>
      <c r="G48" s="94" t="s">
        <v>312</v>
      </c>
      <c r="H48" s="112" t="s">
        <v>312</v>
      </c>
      <c r="I48" s="190" t="s">
        <v>292</v>
      </c>
      <c r="J48" s="191" t="s">
        <v>292</v>
      </c>
      <c r="K48" s="190" t="s">
        <v>292</v>
      </c>
      <c r="L48" s="191" t="s">
        <v>292</v>
      </c>
      <c r="M48" s="190" t="s">
        <v>292</v>
      </c>
      <c r="N48" s="191" t="s">
        <v>292</v>
      </c>
      <c r="P48" s="94" t="s">
        <v>107</v>
      </c>
      <c r="Q48" s="7">
        <v>48</v>
      </c>
    </row>
    <row r="49" spans="1:17" x14ac:dyDescent="0.2">
      <c r="A49" s="190" t="s">
        <v>212</v>
      </c>
      <c r="B49" s="190" t="s">
        <v>212</v>
      </c>
      <c r="C49" s="94" t="s">
        <v>68</v>
      </c>
      <c r="D49" s="112" t="s">
        <v>312</v>
      </c>
      <c r="E49" s="94" t="s">
        <v>312</v>
      </c>
      <c r="F49" s="112" t="s">
        <v>312</v>
      </c>
      <c r="G49" s="94" t="s">
        <v>312</v>
      </c>
      <c r="H49" s="112" t="s">
        <v>312</v>
      </c>
      <c r="I49" s="190" t="s">
        <v>292</v>
      </c>
      <c r="J49" s="191" t="s">
        <v>292</v>
      </c>
      <c r="K49" s="190" t="s">
        <v>292</v>
      </c>
      <c r="L49" s="191" t="s">
        <v>292</v>
      </c>
      <c r="M49" s="190" t="s">
        <v>292</v>
      </c>
      <c r="N49" s="191" t="s">
        <v>292</v>
      </c>
      <c r="P49" s="94" t="s">
        <v>107</v>
      </c>
      <c r="Q49" s="7">
        <v>49</v>
      </c>
    </row>
    <row r="50" spans="1:17" x14ac:dyDescent="0.2">
      <c r="A50" s="190" t="s">
        <v>212</v>
      </c>
      <c r="B50" s="190" t="s">
        <v>212</v>
      </c>
      <c r="C50" s="94" t="s">
        <v>68</v>
      </c>
      <c r="D50" s="112" t="s">
        <v>312</v>
      </c>
      <c r="E50" s="94" t="s">
        <v>312</v>
      </c>
      <c r="F50" s="112" t="s">
        <v>312</v>
      </c>
      <c r="G50" s="94" t="s">
        <v>312</v>
      </c>
      <c r="H50" s="112" t="s">
        <v>312</v>
      </c>
      <c r="I50" s="190" t="s">
        <v>292</v>
      </c>
      <c r="J50" s="191" t="s">
        <v>292</v>
      </c>
      <c r="K50" s="190" t="s">
        <v>292</v>
      </c>
      <c r="L50" s="191" t="s">
        <v>292</v>
      </c>
      <c r="M50" s="190" t="s">
        <v>292</v>
      </c>
      <c r="N50" s="191" t="s">
        <v>292</v>
      </c>
      <c r="P50" s="94" t="s">
        <v>107</v>
      </c>
      <c r="Q50" s="7">
        <v>50</v>
      </c>
    </row>
    <row r="51" spans="1:17" x14ac:dyDescent="0.2">
      <c r="A51" s="190" t="s">
        <v>212</v>
      </c>
      <c r="B51" s="190" t="s">
        <v>212</v>
      </c>
      <c r="C51" s="94" t="s">
        <v>68</v>
      </c>
      <c r="D51" s="112" t="s">
        <v>312</v>
      </c>
      <c r="E51" s="94" t="s">
        <v>312</v>
      </c>
      <c r="F51" s="112" t="s">
        <v>312</v>
      </c>
      <c r="G51" s="94" t="s">
        <v>312</v>
      </c>
      <c r="H51" s="112" t="s">
        <v>312</v>
      </c>
      <c r="I51" s="190" t="s">
        <v>292</v>
      </c>
      <c r="J51" s="191" t="s">
        <v>292</v>
      </c>
      <c r="K51" s="190" t="s">
        <v>292</v>
      </c>
      <c r="L51" s="191" t="s">
        <v>292</v>
      </c>
      <c r="M51" s="190" t="s">
        <v>292</v>
      </c>
      <c r="N51" s="191" t="s">
        <v>292</v>
      </c>
      <c r="P51" s="94" t="s">
        <v>107</v>
      </c>
      <c r="Q51" s="7">
        <v>51</v>
      </c>
    </row>
    <row r="52" spans="1:17" x14ac:dyDescent="0.2">
      <c r="A52" s="190" t="s">
        <v>212</v>
      </c>
      <c r="B52" s="190" t="s">
        <v>212</v>
      </c>
      <c r="C52" s="94" t="s">
        <v>68</v>
      </c>
      <c r="D52" s="112" t="s">
        <v>312</v>
      </c>
      <c r="E52" s="94" t="s">
        <v>312</v>
      </c>
      <c r="F52" s="112" t="s">
        <v>312</v>
      </c>
      <c r="G52" s="94" t="s">
        <v>312</v>
      </c>
      <c r="H52" s="112" t="s">
        <v>312</v>
      </c>
      <c r="I52" s="190" t="s">
        <v>292</v>
      </c>
      <c r="J52" s="191" t="s">
        <v>292</v>
      </c>
      <c r="K52" s="190" t="s">
        <v>292</v>
      </c>
      <c r="L52" s="191" t="s">
        <v>292</v>
      </c>
      <c r="M52" s="190" t="s">
        <v>292</v>
      </c>
      <c r="N52" s="191" t="s">
        <v>292</v>
      </c>
      <c r="P52" s="94" t="s">
        <v>107</v>
      </c>
      <c r="Q52" s="7">
        <v>52</v>
      </c>
    </row>
    <row r="53" spans="1:17" x14ac:dyDescent="0.2">
      <c r="A53" s="190" t="s">
        <v>212</v>
      </c>
      <c r="B53" s="190" t="s">
        <v>212</v>
      </c>
      <c r="C53" s="94" t="s">
        <v>68</v>
      </c>
      <c r="D53" s="112" t="s">
        <v>312</v>
      </c>
      <c r="E53" s="94" t="s">
        <v>312</v>
      </c>
      <c r="F53" s="112" t="s">
        <v>312</v>
      </c>
      <c r="G53" s="94" t="s">
        <v>312</v>
      </c>
      <c r="H53" s="112" t="s">
        <v>312</v>
      </c>
      <c r="I53" s="190" t="s">
        <v>292</v>
      </c>
      <c r="J53" s="191" t="s">
        <v>292</v>
      </c>
      <c r="K53" s="190" t="s">
        <v>292</v>
      </c>
      <c r="L53" s="191" t="s">
        <v>292</v>
      </c>
      <c r="M53" s="190" t="s">
        <v>292</v>
      </c>
      <c r="N53" s="191" t="s">
        <v>292</v>
      </c>
      <c r="P53" s="94" t="s">
        <v>107</v>
      </c>
      <c r="Q53" s="7">
        <v>53</v>
      </c>
    </row>
    <row r="54" spans="1:17" x14ac:dyDescent="0.2">
      <c r="A54" s="190" t="s">
        <v>212</v>
      </c>
      <c r="B54" s="190" t="s">
        <v>212</v>
      </c>
      <c r="C54" s="94" t="s">
        <v>68</v>
      </c>
      <c r="D54" s="112" t="s">
        <v>312</v>
      </c>
      <c r="E54" s="94" t="s">
        <v>312</v>
      </c>
      <c r="F54" s="112" t="s">
        <v>312</v>
      </c>
      <c r="G54" s="94" t="s">
        <v>312</v>
      </c>
      <c r="H54" s="112" t="s">
        <v>312</v>
      </c>
      <c r="I54" s="190" t="s">
        <v>292</v>
      </c>
      <c r="J54" s="191" t="s">
        <v>292</v>
      </c>
      <c r="K54" s="190" t="s">
        <v>292</v>
      </c>
      <c r="L54" s="191" t="s">
        <v>292</v>
      </c>
      <c r="M54" s="190" t="s">
        <v>292</v>
      </c>
      <c r="N54" s="191" t="s">
        <v>292</v>
      </c>
      <c r="P54" s="94" t="s">
        <v>107</v>
      </c>
      <c r="Q54" s="7">
        <v>54</v>
      </c>
    </row>
    <row r="55" spans="1:17" x14ac:dyDescent="0.2">
      <c r="A55" s="190" t="s">
        <v>212</v>
      </c>
      <c r="B55" s="190" t="s">
        <v>212</v>
      </c>
      <c r="C55" s="94" t="s">
        <v>68</v>
      </c>
      <c r="D55" s="112" t="s">
        <v>312</v>
      </c>
      <c r="E55" s="94" t="s">
        <v>312</v>
      </c>
      <c r="F55" s="112" t="s">
        <v>312</v>
      </c>
      <c r="G55" s="94" t="s">
        <v>312</v>
      </c>
      <c r="H55" s="112" t="s">
        <v>312</v>
      </c>
      <c r="I55" s="190" t="s">
        <v>292</v>
      </c>
      <c r="J55" s="191" t="s">
        <v>292</v>
      </c>
      <c r="K55" s="190" t="s">
        <v>292</v>
      </c>
      <c r="L55" s="191" t="s">
        <v>292</v>
      </c>
      <c r="M55" s="190" t="s">
        <v>292</v>
      </c>
      <c r="N55" s="191" t="s">
        <v>292</v>
      </c>
      <c r="P55" s="94" t="s">
        <v>107</v>
      </c>
      <c r="Q55" s="7">
        <v>55</v>
      </c>
    </row>
    <row r="56" spans="1:17" x14ac:dyDescent="0.2">
      <c r="A56" s="190" t="s">
        <v>212</v>
      </c>
      <c r="B56" s="190" t="s">
        <v>212</v>
      </c>
      <c r="C56" s="94" t="s">
        <v>68</v>
      </c>
      <c r="D56" s="112" t="s">
        <v>312</v>
      </c>
      <c r="E56" s="94" t="s">
        <v>312</v>
      </c>
      <c r="F56" s="112" t="s">
        <v>312</v>
      </c>
      <c r="G56" s="94" t="s">
        <v>312</v>
      </c>
      <c r="H56" s="112" t="s">
        <v>312</v>
      </c>
      <c r="I56" s="190" t="s">
        <v>292</v>
      </c>
      <c r="J56" s="191" t="s">
        <v>292</v>
      </c>
      <c r="K56" s="190" t="s">
        <v>292</v>
      </c>
      <c r="L56" s="191" t="s">
        <v>292</v>
      </c>
      <c r="M56" s="190" t="s">
        <v>292</v>
      </c>
      <c r="N56" s="191" t="s">
        <v>292</v>
      </c>
      <c r="P56" s="94" t="s">
        <v>107</v>
      </c>
      <c r="Q56" s="7">
        <v>56</v>
      </c>
    </row>
    <row r="57" spans="1:17" x14ac:dyDescent="0.2">
      <c r="A57" s="190" t="s">
        <v>212</v>
      </c>
      <c r="B57" s="190" t="s">
        <v>212</v>
      </c>
      <c r="C57" s="94" t="s">
        <v>68</v>
      </c>
      <c r="D57" s="112" t="s">
        <v>312</v>
      </c>
      <c r="E57" s="94" t="s">
        <v>312</v>
      </c>
      <c r="F57" s="112" t="s">
        <v>312</v>
      </c>
      <c r="G57" s="94" t="s">
        <v>312</v>
      </c>
      <c r="H57" s="112" t="s">
        <v>312</v>
      </c>
      <c r="I57" s="190" t="s">
        <v>292</v>
      </c>
      <c r="J57" s="191" t="s">
        <v>292</v>
      </c>
      <c r="K57" s="190" t="s">
        <v>292</v>
      </c>
      <c r="L57" s="191" t="s">
        <v>292</v>
      </c>
      <c r="M57" s="190" t="s">
        <v>292</v>
      </c>
      <c r="N57" s="191" t="s">
        <v>292</v>
      </c>
      <c r="P57" s="94" t="s">
        <v>107</v>
      </c>
      <c r="Q57" s="7">
        <v>57</v>
      </c>
    </row>
    <row r="58" spans="1:17" x14ac:dyDescent="0.2">
      <c r="A58" s="190" t="s">
        <v>212</v>
      </c>
      <c r="B58" s="190" t="s">
        <v>212</v>
      </c>
      <c r="C58" s="94" t="s">
        <v>68</v>
      </c>
      <c r="D58" s="112" t="s">
        <v>312</v>
      </c>
      <c r="E58" s="94" t="s">
        <v>312</v>
      </c>
      <c r="F58" s="112" t="s">
        <v>312</v>
      </c>
      <c r="G58" s="94" t="s">
        <v>312</v>
      </c>
      <c r="H58" s="112" t="s">
        <v>312</v>
      </c>
      <c r="I58" s="190" t="s">
        <v>292</v>
      </c>
      <c r="J58" s="191" t="s">
        <v>292</v>
      </c>
      <c r="K58" s="190" t="s">
        <v>292</v>
      </c>
      <c r="L58" s="191" t="s">
        <v>292</v>
      </c>
      <c r="M58" s="190" t="s">
        <v>292</v>
      </c>
      <c r="N58" s="191" t="s">
        <v>292</v>
      </c>
      <c r="P58" s="94" t="s">
        <v>107</v>
      </c>
      <c r="Q58" s="7">
        <v>58</v>
      </c>
    </row>
    <row r="59" spans="1:17" x14ac:dyDescent="0.2">
      <c r="A59" s="190" t="s">
        <v>212</v>
      </c>
      <c r="B59" s="190" t="s">
        <v>212</v>
      </c>
      <c r="C59" s="94" t="s">
        <v>68</v>
      </c>
      <c r="D59" s="112" t="s">
        <v>312</v>
      </c>
      <c r="E59" s="94" t="s">
        <v>312</v>
      </c>
      <c r="F59" s="112" t="s">
        <v>312</v>
      </c>
      <c r="G59" s="94" t="s">
        <v>312</v>
      </c>
      <c r="H59" s="112" t="s">
        <v>312</v>
      </c>
      <c r="I59" s="190" t="s">
        <v>292</v>
      </c>
      <c r="J59" s="191" t="s">
        <v>292</v>
      </c>
      <c r="K59" s="190" t="s">
        <v>292</v>
      </c>
      <c r="L59" s="191" t="s">
        <v>292</v>
      </c>
      <c r="M59" s="190" t="s">
        <v>292</v>
      </c>
      <c r="N59" s="191" t="s">
        <v>292</v>
      </c>
      <c r="P59" s="94" t="s">
        <v>107</v>
      </c>
      <c r="Q59" s="7">
        <v>59</v>
      </c>
    </row>
    <row r="60" spans="1:17" x14ac:dyDescent="0.2">
      <c r="A60" s="190" t="s">
        <v>212</v>
      </c>
      <c r="B60" s="190" t="s">
        <v>212</v>
      </c>
      <c r="C60" s="94" t="s">
        <v>68</v>
      </c>
      <c r="D60" s="112" t="s">
        <v>312</v>
      </c>
      <c r="E60" s="94" t="s">
        <v>312</v>
      </c>
      <c r="F60" s="112" t="s">
        <v>312</v>
      </c>
      <c r="G60" s="94" t="s">
        <v>312</v>
      </c>
      <c r="H60" s="112" t="s">
        <v>312</v>
      </c>
      <c r="I60" s="190" t="s">
        <v>292</v>
      </c>
      <c r="J60" s="191" t="s">
        <v>292</v>
      </c>
      <c r="K60" s="190" t="s">
        <v>292</v>
      </c>
      <c r="L60" s="191" t="s">
        <v>292</v>
      </c>
      <c r="M60" s="190" t="s">
        <v>292</v>
      </c>
      <c r="N60" s="191" t="s">
        <v>292</v>
      </c>
      <c r="P60" s="94" t="s">
        <v>107</v>
      </c>
      <c r="Q60" s="7">
        <v>60</v>
      </c>
    </row>
    <row r="61" spans="1:17" x14ac:dyDescent="0.2">
      <c r="A61" s="190" t="s">
        <v>212</v>
      </c>
      <c r="B61" s="190" t="s">
        <v>212</v>
      </c>
      <c r="C61" s="94" t="s">
        <v>68</v>
      </c>
      <c r="D61" s="112" t="s">
        <v>312</v>
      </c>
      <c r="E61" s="94" t="s">
        <v>312</v>
      </c>
      <c r="F61" s="112" t="s">
        <v>312</v>
      </c>
      <c r="G61" s="94" t="s">
        <v>312</v>
      </c>
      <c r="H61" s="112" t="s">
        <v>312</v>
      </c>
      <c r="I61" s="190" t="s">
        <v>292</v>
      </c>
      <c r="J61" s="191" t="s">
        <v>292</v>
      </c>
      <c r="K61" s="190" t="s">
        <v>292</v>
      </c>
      <c r="L61" s="191" t="s">
        <v>292</v>
      </c>
      <c r="M61" s="190" t="s">
        <v>292</v>
      </c>
      <c r="N61" s="191" t="s">
        <v>292</v>
      </c>
      <c r="P61" s="94" t="s">
        <v>107</v>
      </c>
      <c r="Q61" s="7">
        <v>61</v>
      </c>
    </row>
    <row r="62" spans="1:17" x14ac:dyDescent="0.2">
      <c r="A62" s="190" t="s">
        <v>212</v>
      </c>
      <c r="B62" s="190" t="s">
        <v>212</v>
      </c>
      <c r="C62" s="94" t="s">
        <v>68</v>
      </c>
      <c r="D62" s="112" t="s">
        <v>312</v>
      </c>
      <c r="E62" s="94" t="s">
        <v>312</v>
      </c>
      <c r="F62" s="112" t="s">
        <v>312</v>
      </c>
      <c r="G62" s="94" t="s">
        <v>312</v>
      </c>
      <c r="H62" s="112" t="s">
        <v>312</v>
      </c>
      <c r="I62" s="190" t="s">
        <v>292</v>
      </c>
      <c r="J62" s="191" t="s">
        <v>292</v>
      </c>
      <c r="K62" s="190" t="s">
        <v>292</v>
      </c>
      <c r="L62" s="191" t="s">
        <v>292</v>
      </c>
      <c r="M62" s="190" t="s">
        <v>292</v>
      </c>
      <c r="N62" s="191" t="s">
        <v>292</v>
      </c>
      <c r="P62" s="94" t="s">
        <v>107</v>
      </c>
      <c r="Q62" s="7">
        <v>62</v>
      </c>
    </row>
    <row r="63" spans="1:17" x14ac:dyDescent="0.2">
      <c r="A63" s="190" t="s">
        <v>212</v>
      </c>
      <c r="B63" s="190" t="s">
        <v>212</v>
      </c>
      <c r="C63" s="94" t="s">
        <v>68</v>
      </c>
      <c r="D63" s="112" t="s">
        <v>312</v>
      </c>
      <c r="E63" s="94" t="s">
        <v>312</v>
      </c>
      <c r="F63" s="112" t="s">
        <v>312</v>
      </c>
      <c r="G63" s="94" t="s">
        <v>312</v>
      </c>
      <c r="H63" s="112" t="s">
        <v>312</v>
      </c>
      <c r="I63" s="190" t="s">
        <v>292</v>
      </c>
      <c r="J63" s="191" t="s">
        <v>292</v>
      </c>
      <c r="K63" s="190" t="s">
        <v>292</v>
      </c>
      <c r="L63" s="191" t="s">
        <v>292</v>
      </c>
      <c r="M63" s="190" t="s">
        <v>292</v>
      </c>
      <c r="N63" s="191" t="s">
        <v>292</v>
      </c>
      <c r="P63" s="94" t="s">
        <v>107</v>
      </c>
      <c r="Q63" s="7">
        <v>63</v>
      </c>
    </row>
    <row r="64" spans="1:17" x14ac:dyDescent="0.2">
      <c r="A64" s="190" t="s">
        <v>212</v>
      </c>
      <c r="B64" s="190" t="s">
        <v>212</v>
      </c>
      <c r="C64" s="94" t="s">
        <v>68</v>
      </c>
      <c r="D64" s="112" t="s">
        <v>312</v>
      </c>
      <c r="E64" s="94" t="s">
        <v>312</v>
      </c>
      <c r="F64" s="112" t="s">
        <v>312</v>
      </c>
      <c r="G64" s="94" t="s">
        <v>312</v>
      </c>
      <c r="H64" s="112" t="s">
        <v>312</v>
      </c>
      <c r="I64" s="190" t="s">
        <v>292</v>
      </c>
      <c r="J64" s="191" t="s">
        <v>292</v>
      </c>
      <c r="K64" s="190" t="s">
        <v>292</v>
      </c>
      <c r="L64" s="191" t="s">
        <v>292</v>
      </c>
      <c r="M64" s="190" t="s">
        <v>292</v>
      </c>
      <c r="N64" s="191" t="s">
        <v>292</v>
      </c>
      <c r="P64" s="94" t="s">
        <v>107</v>
      </c>
      <c r="Q64" s="7">
        <v>64</v>
      </c>
    </row>
    <row r="65" spans="1:17" x14ac:dyDescent="0.2">
      <c r="A65" s="190" t="s">
        <v>212</v>
      </c>
      <c r="B65" s="190" t="s">
        <v>212</v>
      </c>
      <c r="C65" s="94" t="s">
        <v>68</v>
      </c>
      <c r="D65" s="112" t="s">
        <v>312</v>
      </c>
      <c r="E65" s="94" t="s">
        <v>312</v>
      </c>
      <c r="F65" s="112" t="s">
        <v>312</v>
      </c>
      <c r="G65" s="94" t="s">
        <v>312</v>
      </c>
      <c r="H65" s="112" t="s">
        <v>312</v>
      </c>
      <c r="I65" s="190" t="s">
        <v>292</v>
      </c>
      <c r="J65" s="191" t="s">
        <v>292</v>
      </c>
      <c r="K65" s="190" t="s">
        <v>292</v>
      </c>
      <c r="L65" s="191" t="s">
        <v>292</v>
      </c>
      <c r="M65" s="190" t="s">
        <v>292</v>
      </c>
      <c r="N65" s="191" t="s">
        <v>292</v>
      </c>
      <c r="P65" s="94" t="s">
        <v>107</v>
      </c>
      <c r="Q65" s="7">
        <v>65</v>
      </c>
    </row>
    <row r="66" spans="1:17" x14ac:dyDescent="0.2">
      <c r="A66" s="190" t="s">
        <v>212</v>
      </c>
      <c r="B66" s="190" t="s">
        <v>212</v>
      </c>
      <c r="C66" s="94" t="s">
        <v>68</v>
      </c>
      <c r="D66" s="112" t="s">
        <v>312</v>
      </c>
      <c r="E66" s="94" t="s">
        <v>312</v>
      </c>
      <c r="F66" s="112" t="s">
        <v>312</v>
      </c>
      <c r="G66" s="94" t="s">
        <v>312</v>
      </c>
      <c r="H66" s="112" t="s">
        <v>312</v>
      </c>
      <c r="I66" s="190" t="s">
        <v>292</v>
      </c>
      <c r="J66" s="191" t="s">
        <v>292</v>
      </c>
      <c r="K66" s="190" t="s">
        <v>292</v>
      </c>
      <c r="L66" s="191" t="s">
        <v>292</v>
      </c>
      <c r="M66" s="190" t="s">
        <v>292</v>
      </c>
      <c r="N66" s="191" t="s">
        <v>292</v>
      </c>
      <c r="P66" s="94" t="s">
        <v>107</v>
      </c>
      <c r="Q66" s="7">
        <v>66</v>
      </c>
    </row>
    <row r="67" spans="1:17" x14ac:dyDescent="0.2">
      <c r="A67" s="190" t="s">
        <v>212</v>
      </c>
      <c r="B67" s="190" t="s">
        <v>212</v>
      </c>
      <c r="C67" s="94" t="s">
        <v>68</v>
      </c>
      <c r="D67" s="112" t="s">
        <v>312</v>
      </c>
      <c r="E67" s="94" t="s">
        <v>312</v>
      </c>
      <c r="F67" s="112" t="s">
        <v>312</v>
      </c>
      <c r="G67" s="94" t="s">
        <v>312</v>
      </c>
      <c r="H67" s="112" t="s">
        <v>312</v>
      </c>
      <c r="I67" s="190" t="s">
        <v>292</v>
      </c>
      <c r="J67" s="191" t="s">
        <v>292</v>
      </c>
      <c r="K67" s="190" t="s">
        <v>292</v>
      </c>
      <c r="L67" s="191" t="s">
        <v>292</v>
      </c>
      <c r="M67" s="190" t="s">
        <v>292</v>
      </c>
      <c r="N67" s="191" t="s">
        <v>292</v>
      </c>
      <c r="P67" s="94" t="s">
        <v>107</v>
      </c>
      <c r="Q67" s="7">
        <v>67</v>
      </c>
    </row>
    <row r="68" spans="1:17" x14ac:dyDescent="0.2">
      <c r="A68" s="190" t="s">
        <v>212</v>
      </c>
      <c r="B68" s="190" t="s">
        <v>212</v>
      </c>
      <c r="C68" s="94" t="s">
        <v>68</v>
      </c>
      <c r="D68" s="112" t="s">
        <v>312</v>
      </c>
      <c r="E68" s="94" t="s">
        <v>312</v>
      </c>
      <c r="F68" s="112" t="s">
        <v>312</v>
      </c>
      <c r="G68" s="94" t="s">
        <v>312</v>
      </c>
      <c r="H68" s="112" t="s">
        <v>312</v>
      </c>
      <c r="I68" s="190" t="s">
        <v>292</v>
      </c>
      <c r="J68" s="191" t="s">
        <v>292</v>
      </c>
      <c r="K68" s="190" t="s">
        <v>292</v>
      </c>
      <c r="L68" s="191" t="s">
        <v>292</v>
      </c>
      <c r="M68" s="190" t="s">
        <v>292</v>
      </c>
      <c r="N68" s="191" t="s">
        <v>292</v>
      </c>
      <c r="P68" s="94" t="s">
        <v>107</v>
      </c>
      <c r="Q68" s="7">
        <v>68</v>
      </c>
    </row>
    <row r="69" spans="1:17" x14ac:dyDescent="0.2">
      <c r="A69" s="190" t="s">
        <v>212</v>
      </c>
      <c r="B69" s="190" t="s">
        <v>212</v>
      </c>
      <c r="C69" s="94" t="s">
        <v>68</v>
      </c>
      <c r="D69" s="112" t="s">
        <v>312</v>
      </c>
      <c r="E69" s="94" t="s">
        <v>312</v>
      </c>
      <c r="F69" s="112" t="s">
        <v>312</v>
      </c>
      <c r="G69" s="94" t="s">
        <v>312</v>
      </c>
      <c r="H69" s="112" t="s">
        <v>312</v>
      </c>
      <c r="I69" s="190" t="s">
        <v>292</v>
      </c>
      <c r="J69" s="191" t="s">
        <v>292</v>
      </c>
      <c r="K69" s="190" t="s">
        <v>292</v>
      </c>
      <c r="L69" s="191" t="s">
        <v>292</v>
      </c>
      <c r="M69" s="190" t="s">
        <v>292</v>
      </c>
      <c r="N69" s="191" t="s">
        <v>292</v>
      </c>
      <c r="P69" s="94" t="s">
        <v>107</v>
      </c>
      <c r="Q69" s="7">
        <v>69</v>
      </c>
    </row>
    <row r="70" spans="1:17" x14ac:dyDescent="0.2">
      <c r="A70" s="190" t="s">
        <v>212</v>
      </c>
      <c r="B70" s="190" t="s">
        <v>212</v>
      </c>
      <c r="C70" s="94" t="s">
        <v>68</v>
      </c>
      <c r="D70" s="112" t="s">
        <v>312</v>
      </c>
      <c r="E70" s="94" t="s">
        <v>312</v>
      </c>
      <c r="F70" s="112" t="s">
        <v>312</v>
      </c>
      <c r="G70" s="94" t="s">
        <v>312</v>
      </c>
      <c r="H70" s="112" t="s">
        <v>312</v>
      </c>
      <c r="I70" s="190" t="s">
        <v>292</v>
      </c>
      <c r="J70" s="191" t="s">
        <v>292</v>
      </c>
      <c r="K70" s="190" t="s">
        <v>292</v>
      </c>
      <c r="L70" s="191" t="s">
        <v>292</v>
      </c>
      <c r="M70" s="190" t="s">
        <v>292</v>
      </c>
      <c r="N70" s="191" t="s">
        <v>292</v>
      </c>
      <c r="P70" s="94" t="s">
        <v>107</v>
      </c>
      <c r="Q70" s="7">
        <v>70</v>
      </c>
    </row>
    <row r="71" spans="1:17" x14ac:dyDescent="0.2">
      <c r="A71" s="112"/>
      <c r="B71" s="112"/>
      <c r="C71" s="94"/>
      <c r="D71" s="112"/>
      <c r="E71" s="94"/>
      <c r="F71" s="112"/>
      <c r="G71" s="94"/>
      <c r="I71" s="112"/>
      <c r="J71" s="94"/>
      <c r="K71" s="112"/>
      <c r="L71" s="94"/>
      <c r="M71" s="112"/>
      <c r="N71" s="94"/>
      <c r="P71" s="94"/>
    </row>
    <row r="72" spans="1:17" x14ac:dyDescent="0.2">
      <c r="A72" s="112"/>
      <c r="B72" s="112"/>
      <c r="C72" s="94"/>
      <c r="D72" s="112"/>
      <c r="E72" s="94"/>
      <c r="F72" s="112"/>
      <c r="G72" s="94"/>
      <c r="I72" s="112"/>
      <c r="J72" s="94"/>
      <c r="K72" s="112"/>
      <c r="L72" s="94"/>
      <c r="M72" s="112"/>
      <c r="N72" s="94"/>
      <c r="P72" s="94"/>
    </row>
    <row r="73" spans="1:17" x14ac:dyDescent="0.2">
      <c r="A73" s="112"/>
      <c r="B73" s="112"/>
      <c r="C73" s="94"/>
      <c r="D73" s="112"/>
      <c r="E73" s="94"/>
      <c r="F73" s="112"/>
      <c r="G73" s="94"/>
      <c r="I73" s="112"/>
      <c r="J73" s="94"/>
      <c r="K73" s="112"/>
      <c r="L73" s="94"/>
      <c r="M73" s="112"/>
      <c r="N73" s="94"/>
      <c r="P73" s="94"/>
    </row>
    <row r="74" spans="1:17" x14ac:dyDescent="0.2">
      <c r="A74" s="112"/>
      <c r="B74" s="112"/>
      <c r="C74" s="94"/>
      <c r="D74" s="112"/>
      <c r="E74" s="94"/>
      <c r="F74" s="112"/>
      <c r="G74" s="94"/>
      <c r="I74" s="112"/>
      <c r="J74" s="94"/>
      <c r="K74" s="112"/>
      <c r="L74" s="94"/>
      <c r="M74" s="112"/>
      <c r="N74" s="94"/>
      <c r="P74" s="94"/>
    </row>
    <row r="75" spans="1:17" x14ac:dyDescent="0.2">
      <c r="A75" s="112"/>
      <c r="B75" s="112"/>
      <c r="C75" s="94"/>
      <c r="D75" s="112"/>
      <c r="E75" s="94"/>
      <c r="F75" s="112"/>
      <c r="G75" s="94"/>
      <c r="I75" s="112"/>
      <c r="J75" s="94"/>
      <c r="K75" s="112"/>
      <c r="L75" s="94"/>
      <c r="M75" s="112"/>
      <c r="N75" s="94"/>
      <c r="P75" s="94"/>
    </row>
    <row r="76" spans="1:17" x14ac:dyDescent="0.2">
      <c r="A76" s="112"/>
      <c r="B76" s="112"/>
      <c r="C76" s="94"/>
      <c r="D76" s="112"/>
      <c r="E76" s="94"/>
      <c r="F76" s="112"/>
      <c r="G76" s="94"/>
      <c r="I76" s="112"/>
      <c r="J76" s="94"/>
      <c r="K76" s="112"/>
      <c r="L76" s="94"/>
      <c r="M76" s="112"/>
      <c r="N76" s="94"/>
      <c r="P76" s="94"/>
    </row>
    <row r="77" spans="1:17" x14ac:dyDescent="0.2">
      <c r="A77" s="112"/>
      <c r="B77" s="112"/>
      <c r="C77" s="94"/>
      <c r="D77" s="112"/>
      <c r="E77" s="94"/>
      <c r="F77" s="112"/>
      <c r="G77" s="94"/>
      <c r="I77" s="112"/>
      <c r="J77" s="94"/>
      <c r="K77" s="112"/>
      <c r="L77" s="94"/>
      <c r="M77" s="112"/>
      <c r="N77" s="94"/>
      <c r="P77" s="94"/>
    </row>
    <row r="78" spans="1:17" x14ac:dyDescent="0.2">
      <c r="A78" s="112"/>
      <c r="B78" s="112"/>
      <c r="C78" s="94"/>
      <c r="D78" s="112"/>
      <c r="E78" s="94"/>
      <c r="F78" s="112"/>
      <c r="G78" s="94"/>
      <c r="I78" s="112"/>
      <c r="J78" s="94"/>
      <c r="K78" s="112"/>
      <c r="L78" s="94"/>
      <c r="M78" s="112"/>
      <c r="N78" s="94"/>
      <c r="P78" s="94"/>
    </row>
    <row r="79" spans="1:17" x14ac:dyDescent="0.2">
      <c r="A79" s="112"/>
      <c r="B79" s="112"/>
      <c r="C79" s="94"/>
      <c r="D79" s="112"/>
      <c r="E79" s="94"/>
      <c r="F79" s="112"/>
      <c r="G79" s="94"/>
      <c r="I79" s="112"/>
      <c r="J79" s="94"/>
      <c r="K79" s="112"/>
      <c r="L79" s="94"/>
      <c r="M79" s="112"/>
      <c r="N79" s="94"/>
      <c r="P79" s="94"/>
    </row>
    <row r="80" spans="1:17" x14ac:dyDescent="0.2">
      <c r="A80" s="112"/>
      <c r="B80" s="112"/>
      <c r="C80" s="94"/>
      <c r="D80" s="112"/>
      <c r="E80" s="94"/>
      <c r="F80" s="112"/>
      <c r="G80" s="94"/>
      <c r="I80" s="112"/>
      <c r="J80" s="94"/>
      <c r="K80" s="112"/>
      <c r="L80" s="94"/>
      <c r="M80" s="112"/>
      <c r="N80" s="94"/>
      <c r="P80" s="94"/>
    </row>
  </sheetData>
  <sheetProtection selectLockedCells="1"/>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T80"/>
  <sheetViews>
    <sheetView workbookViewId="0">
      <selection sqref="A1:XFD1048576"/>
    </sheetView>
  </sheetViews>
  <sheetFormatPr defaultRowHeight="12.75" x14ac:dyDescent="0.2"/>
  <cols>
    <col min="1" max="2" width="6.7109375" style="113" customWidth="1"/>
    <col min="3" max="3" width="6.7109375" style="114" customWidth="1"/>
    <col min="4" max="4" width="6.7109375" style="113" customWidth="1"/>
    <col min="5" max="5" width="6.7109375" style="114" customWidth="1"/>
    <col min="6" max="6" width="6.7109375" style="113" customWidth="1"/>
    <col min="7" max="7" width="6.7109375" style="114" customWidth="1"/>
    <col min="8" max="8" width="6.7109375" style="112" customWidth="1"/>
    <col min="9" max="9" width="5.7109375" style="113" customWidth="1"/>
    <col min="10" max="10" width="5.7109375" style="114" customWidth="1"/>
    <col min="11" max="11" width="5.7109375" style="113" customWidth="1"/>
    <col min="12" max="12" width="5.7109375" style="114" customWidth="1"/>
    <col min="13" max="14" width="11.5703125" customWidth="1"/>
    <col min="15" max="15" width="13.7109375" style="7" customWidth="1"/>
    <col min="17" max="17" width="11.140625" customWidth="1"/>
    <col min="18" max="18" width="34.5703125" customWidth="1"/>
    <col min="20" max="20" width="13.28515625" customWidth="1"/>
    <col min="257" max="264" width="6.7109375" customWidth="1"/>
    <col min="265" max="268" width="5.7109375" customWidth="1"/>
    <col min="269" max="270" width="11.5703125" customWidth="1"/>
    <col min="271" max="271" width="13.7109375" customWidth="1"/>
    <col min="273" max="273" width="11.140625" customWidth="1"/>
    <col min="274" max="274" width="34.5703125" customWidth="1"/>
    <col min="276" max="276" width="13.28515625" customWidth="1"/>
    <col min="513" max="520" width="6.7109375" customWidth="1"/>
    <col min="521" max="524" width="5.7109375" customWidth="1"/>
    <col min="525" max="526" width="11.5703125" customWidth="1"/>
    <col min="527" max="527" width="13.7109375" customWidth="1"/>
    <col min="529" max="529" width="11.140625" customWidth="1"/>
    <col min="530" max="530" width="34.5703125" customWidth="1"/>
    <col min="532" max="532" width="13.28515625" customWidth="1"/>
    <col min="769" max="776" width="6.7109375" customWidth="1"/>
    <col min="777" max="780" width="5.7109375" customWidth="1"/>
    <col min="781" max="782" width="11.5703125" customWidth="1"/>
    <col min="783" max="783" width="13.7109375" customWidth="1"/>
    <col min="785" max="785" width="11.140625" customWidth="1"/>
    <col min="786" max="786" width="34.5703125" customWidth="1"/>
    <col min="788" max="788" width="13.28515625" customWidth="1"/>
    <col min="1025" max="1032" width="6.7109375" customWidth="1"/>
    <col min="1033" max="1036" width="5.7109375" customWidth="1"/>
    <col min="1037" max="1038" width="11.5703125" customWidth="1"/>
    <col min="1039" max="1039" width="13.7109375" customWidth="1"/>
    <col min="1041" max="1041" width="11.140625" customWidth="1"/>
    <col min="1042" max="1042" width="34.5703125" customWidth="1"/>
    <col min="1044" max="1044" width="13.28515625" customWidth="1"/>
    <col min="1281" max="1288" width="6.7109375" customWidth="1"/>
    <col min="1289" max="1292" width="5.7109375" customWidth="1"/>
    <col min="1293" max="1294" width="11.5703125" customWidth="1"/>
    <col min="1295" max="1295" width="13.7109375" customWidth="1"/>
    <col min="1297" max="1297" width="11.140625" customWidth="1"/>
    <col min="1298" max="1298" width="34.5703125" customWidth="1"/>
    <col min="1300" max="1300" width="13.28515625" customWidth="1"/>
    <col min="1537" max="1544" width="6.7109375" customWidth="1"/>
    <col min="1545" max="1548" width="5.7109375" customWidth="1"/>
    <col min="1549" max="1550" width="11.5703125" customWidth="1"/>
    <col min="1551" max="1551" width="13.7109375" customWidth="1"/>
    <col min="1553" max="1553" width="11.140625" customWidth="1"/>
    <col min="1554" max="1554" width="34.5703125" customWidth="1"/>
    <col min="1556" max="1556" width="13.28515625" customWidth="1"/>
    <col min="1793" max="1800" width="6.7109375" customWidth="1"/>
    <col min="1801" max="1804" width="5.7109375" customWidth="1"/>
    <col min="1805" max="1806" width="11.5703125" customWidth="1"/>
    <col min="1807" max="1807" width="13.7109375" customWidth="1"/>
    <col min="1809" max="1809" width="11.140625" customWidth="1"/>
    <col min="1810" max="1810" width="34.5703125" customWidth="1"/>
    <col min="1812" max="1812" width="13.28515625" customWidth="1"/>
    <col min="2049" max="2056" width="6.7109375" customWidth="1"/>
    <col min="2057" max="2060" width="5.7109375" customWidth="1"/>
    <col min="2061" max="2062" width="11.5703125" customWidth="1"/>
    <col min="2063" max="2063" width="13.7109375" customWidth="1"/>
    <col min="2065" max="2065" width="11.140625" customWidth="1"/>
    <col min="2066" max="2066" width="34.5703125" customWidth="1"/>
    <col min="2068" max="2068" width="13.28515625" customWidth="1"/>
    <col min="2305" max="2312" width="6.7109375" customWidth="1"/>
    <col min="2313" max="2316" width="5.7109375" customWidth="1"/>
    <col min="2317" max="2318" width="11.5703125" customWidth="1"/>
    <col min="2319" max="2319" width="13.7109375" customWidth="1"/>
    <col min="2321" max="2321" width="11.140625" customWidth="1"/>
    <col min="2322" max="2322" width="34.5703125" customWidth="1"/>
    <col min="2324" max="2324" width="13.28515625" customWidth="1"/>
    <col min="2561" max="2568" width="6.7109375" customWidth="1"/>
    <col min="2569" max="2572" width="5.7109375" customWidth="1"/>
    <col min="2573" max="2574" width="11.5703125" customWidth="1"/>
    <col min="2575" max="2575" width="13.7109375" customWidth="1"/>
    <col min="2577" max="2577" width="11.140625" customWidth="1"/>
    <col min="2578" max="2578" width="34.5703125" customWidth="1"/>
    <col min="2580" max="2580" width="13.28515625" customWidth="1"/>
    <col min="2817" max="2824" width="6.7109375" customWidth="1"/>
    <col min="2825" max="2828" width="5.7109375" customWidth="1"/>
    <col min="2829" max="2830" width="11.5703125" customWidth="1"/>
    <col min="2831" max="2831" width="13.7109375" customWidth="1"/>
    <col min="2833" max="2833" width="11.140625" customWidth="1"/>
    <col min="2834" max="2834" width="34.5703125" customWidth="1"/>
    <col min="2836" max="2836" width="13.28515625" customWidth="1"/>
    <col min="3073" max="3080" width="6.7109375" customWidth="1"/>
    <col min="3081" max="3084" width="5.7109375" customWidth="1"/>
    <col min="3085" max="3086" width="11.5703125" customWidth="1"/>
    <col min="3087" max="3087" width="13.7109375" customWidth="1"/>
    <col min="3089" max="3089" width="11.140625" customWidth="1"/>
    <col min="3090" max="3090" width="34.5703125" customWidth="1"/>
    <col min="3092" max="3092" width="13.28515625" customWidth="1"/>
    <col min="3329" max="3336" width="6.7109375" customWidth="1"/>
    <col min="3337" max="3340" width="5.7109375" customWidth="1"/>
    <col min="3341" max="3342" width="11.5703125" customWidth="1"/>
    <col min="3343" max="3343" width="13.7109375" customWidth="1"/>
    <col min="3345" max="3345" width="11.140625" customWidth="1"/>
    <col min="3346" max="3346" width="34.5703125" customWidth="1"/>
    <col min="3348" max="3348" width="13.28515625" customWidth="1"/>
    <col min="3585" max="3592" width="6.7109375" customWidth="1"/>
    <col min="3593" max="3596" width="5.7109375" customWidth="1"/>
    <col min="3597" max="3598" width="11.5703125" customWidth="1"/>
    <col min="3599" max="3599" width="13.7109375" customWidth="1"/>
    <col min="3601" max="3601" width="11.140625" customWidth="1"/>
    <col min="3602" max="3602" width="34.5703125" customWidth="1"/>
    <col min="3604" max="3604" width="13.28515625" customWidth="1"/>
    <col min="3841" max="3848" width="6.7109375" customWidth="1"/>
    <col min="3849" max="3852" width="5.7109375" customWidth="1"/>
    <col min="3853" max="3854" width="11.5703125" customWidth="1"/>
    <col min="3855" max="3855" width="13.7109375" customWidth="1"/>
    <col min="3857" max="3857" width="11.140625" customWidth="1"/>
    <col min="3858" max="3858" width="34.5703125" customWidth="1"/>
    <col min="3860" max="3860" width="13.28515625" customWidth="1"/>
    <col min="4097" max="4104" width="6.7109375" customWidth="1"/>
    <col min="4105" max="4108" width="5.7109375" customWidth="1"/>
    <col min="4109" max="4110" width="11.5703125" customWidth="1"/>
    <col min="4111" max="4111" width="13.7109375" customWidth="1"/>
    <col min="4113" max="4113" width="11.140625" customWidth="1"/>
    <col min="4114" max="4114" width="34.5703125" customWidth="1"/>
    <col min="4116" max="4116" width="13.28515625" customWidth="1"/>
    <col min="4353" max="4360" width="6.7109375" customWidth="1"/>
    <col min="4361" max="4364" width="5.7109375" customWidth="1"/>
    <col min="4365" max="4366" width="11.5703125" customWidth="1"/>
    <col min="4367" max="4367" width="13.7109375" customWidth="1"/>
    <col min="4369" max="4369" width="11.140625" customWidth="1"/>
    <col min="4370" max="4370" width="34.5703125" customWidth="1"/>
    <col min="4372" max="4372" width="13.28515625" customWidth="1"/>
    <col min="4609" max="4616" width="6.7109375" customWidth="1"/>
    <col min="4617" max="4620" width="5.7109375" customWidth="1"/>
    <col min="4621" max="4622" width="11.5703125" customWidth="1"/>
    <col min="4623" max="4623" width="13.7109375" customWidth="1"/>
    <col min="4625" max="4625" width="11.140625" customWidth="1"/>
    <col min="4626" max="4626" width="34.5703125" customWidth="1"/>
    <col min="4628" max="4628" width="13.28515625" customWidth="1"/>
    <col min="4865" max="4872" width="6.7109375" customWidth="1"/>
    <col min="4873" max="4876" width="5.7109375" customWidth="1"/>
    <col min="4877" max="4878" width="11.5703125" customWidth="1"/>
    <col min="4879" max="4879" width="13.7109375" customWidth="1"/>
    <col min="4881" max="4881" width="11.140625" customWidth="1"/>
    <col min="4882" max="4882" width="34.5703125" customWidth="1"/>
    <col min="4884" max="4884" width="13.28515625" customWidth="1"/>
    <col min="5121" max="5128" width="6.7109375" customWidth="1"/>
    <col min="5129" max="5132" width="5.7109375" customWidth="1"/>
    <col min="5133" max="5134" width="11.5703125" customWidth="1"/>
    <col min="5135" max="5135" width="13.7109375" customWidth="1"/>
    <col min="5137" max="5137" width="11.140625" customWidth="1"/>
    <col min="5138" max="5138" width="34.5703125" customWidth="1"/>
    <col min="5140" max="5140" width="13.28515625" customWidth="1"/>
    <col min="5377" max="5384" width="6.7109375" customWidth="1"/>
    <col min="5385" max="5388" width="5.7109375" customWidth="1"/>
    <col min="5389" max="5390" width="11.5703125" customWidth="1"/>
    <col min="5391" max="5391" width="13.7109375" customWidth="1"/>
    <col min="5393" max="5393" width="11.140625" customWidth="1"/>
    <col min="5394" max="5394" width="34.5703125" customWidth="1"/>
    <col min="5396" max="5396" width="13.28515625" customWidth="1"/>
    <col min="5633" max="5640" width="6.7109375" customWidth="1"/>
    <col min="5641" max="5644" width="5.7109375" customWidth="1"/>
    <col min="5645" max="5646" width="11.5703125" customWidth="1"/>
    <col min="5647" max="5647" width="13.7109375" customWidth="1"/>
    <col min="5649" max="5649" width="11.140625" customWidth="1"/>
    <col min="5650" max="5650" width="34.5703125" customWidth="1"/>
    <col min="5652" max="5652" width="13.28515625" customWidth="1"/>
    <col min="5889" max="5896" width="6.7109375" customWidth="1"/>
    <col min="5897" max="5900" width="5.7109375" customWidth="1"/>
    <col min="5901" max="5902" width="11.5703125" customWidth="1"/>
    <col min="5903" max="5903" width="13.7109375" customWidth="1"/>
    <col min="5905" max="5905" width="11.140625" customWidth="1"/>
    <col min="5906" max="5906" width="34.5703125" customWidth="1"/>
    <col min="5908" max="5908" width="13.28515625" customWidth="1"/>
    <col min="6145" max="6152" width="6.7109375" customWidth="1"/>
    <col min="6153" max="6156" width="5.7109375" customWidth="1"/>
    <col min="6157" max="6158" width="11.5703125" customWidth="1"/>
    <col min="6159" max="6159" width="13.7109375" customWidth="1"/>
    <col min="6161" max="6161" width="11.140625" customWidth="1"/>
    <col min="6162" max="6162" width="34.5703125" customWidth="1"/>
    <col min="6164" max="6164" width="13.28515625" customWidth="1"/>
    <col min="6401" max="6408" width="6.7109375" customWidth="1"/>
    <col min="6409" max="6412" width="5.7109375" customWidth="1"/>
    <col min="6413" max="6414" width="11.5703125" customWidth="1"/>
    <col min="6415" max="6415" width="13.7109375" customWidth="1"/>
    <col min="6417" max="6417" width="11.140625" customWidth="1"/>
    <col min="6418" max="6418" width="34.5703125" customWidth="1"/>
    <col min="6420" max="6420" width="13.28515625" customWidth="1"/>
    <col min="6657" max="6664" width="6.7109375" customWidth="1"/>
    <col min="6665" max="6668" width="5.7109375" customWidth="1"/>
    <col min="6669" max="6670" width="11.5703125" customWidth="1"/>
    <col min="6671" max="6671" width="13.7109375" customWidth="1"/>
    <col min="6673" max="6673" width="11.140625" customWidth="1"/>
    <col min="6674" max="6674" width="34.5703125" customWidth="1"/>
    <col min="6676" max="6676" width="13.28515625" customWidth="1"/>
    <col min="6913" max="6920" width="6.7109375" customWidth="1"/>
    <col min="6921" max="6924" width="5.7109375" customWidth="1"/>
    <col min="6925" max="6926" width="11.5703125" customWidth="1"/>
    <col min="6927" max="6927" width="13.7109375" customWidth="1"/>
    <col min="6929" max="6929" width="11.140625" customWidth="1"/>
    <col min="6930" max="6930" width="34.5703125" customWidth="1"/>
    <col min="6932" max="6932" width="13.28515625" customWidth="1"/>
    <col min="7169" max="7176" width="6.7109375" customWidth="1"/>
    <col min="7177" max="7180" width="5.7109375" customWidth="1"/>
    <col min="7181" max="7182" width="11.5703125" customWidth="1"/>
    <col min="7183" max="7183" width="13.7109375" customWidth="1"/>
    <col min="7185" max="7185" width="11.140625" customWidth="1"/>
    <col min="7186" max="7186" width="34.5703125" customWidth="1"/>
    <col min="7188" max="7188" width="13.28515625" customWidth="1"/>
    <col min="7425" max="7432" width="6.7109375" customWidth="1"/>
    <col min="7433" max="7436" width="5.7109375" customWidth="1"/>
    <col min="7437" max="7438" width="11.5703125" customWidth="1"/>
    <col min="7439" max="7439" width="13.7109375" customWidth="1"/>
    <col min="7441" max="7441" width="11.140625" customWidth="1"/>
    <col min="7442" max="7442" width="34.5703125" customWidth="1"/>
    <col min="7444" max="7444" width="13.28515625" customWidth="1"/>
    <col min="7681" max="7688" width="6.7109375" customWidth="1"/>
    <col min="7689" max="7692" width="5.7109375" customWidth="1"/>
    <col min="7693" max="7694" width="11.5703125" customWidth="1"/>
    <col min="7695" max="7695" width="13.7109375" customWidth="1"/>
    <col min="7697" max="7697" width="11.140625" customWidth="1"/>
    <col min="7698" max="7698" width="34.5703125" customWidth="1"/>
    <col min="7700" max="7700" width="13.28515625" customWidth="1"/>
    <col min="7937" max="7944" width="6.7109375" customWidth="1"/>
    <col min="7945" max="7948" width="5.7109375" customWidth="1"/>
    <col min="7949" max="7950" width="11.5703125" customWidth="1"/>
    <col min="7951" max="7951" width="13.7109375" customWidth="1"/>
    <col min="7953" max="7953" width="11.140625" customWidth="1"/>
    <col min="7954" max="7954" width="34.5703125" customWidth="1"/>
    <col min="7956" max="7956" width="13.28515625" customWidth="1"/>
    <col min="8193" max="8200" width="6.7109375" customWidth="1"/>
    <col min="8201" max="8204" width="5.7109375" customWidth="1"/>
    <col min="8205" max="8206" width="11.5703125" customWidth="1"/>
    <col min="8207" max="8207" width="13.7109375" customWidth="1"/>
    <col min="8209" max="8209" width="11.140625" customWidth="1"/>
    <col min="8210" max="8210" width="34.5703125" customWidth="1"/>
    <col min="8212" max="8212" width="13.28515625" customWidth="1"/>
    <col min="8449" max="8456" width="6.7109375" customWidth="1"/>
    <col min="8457" max="8460" width="5.7109375" customWidth="1"/>
    <col min="8461" max="8462" width="11.5703125" customWidth="1"/>
    <col min="8463" max="8463" width="13.7109375" customWidth="1"/>
    <col min="8465" max="8465" width="11.140625" customWidth="1"/>
    <col min="8466" max="8466" width="34.5703125" customWidth="1"/>
    <col min="8468" max="8468" width="13.28515625" customWidth="1"/>
    <col min="8705" max="8712" width="6.7109375" customWidth="1"/>
    <col min="8713" max="8716" width="5.7109375" customWidth="1"/>
    <col min="8717" max="8718" width="11.5703125" customWidth="1"/>
    <col min="8719" max="8719" width="13.7109375" customWidth="1"/>
    <col min="8721" max="8721" width="11.140625" customWidth="1"/>
    <col min="8722" max="8722" width="34.5703125" customWidth="1"/>
    <col min="8724" max="8724" width="13.28515625" customWidth="1"/>
    <col min="8961" max="8968" width="6.7109375" customWidth="1"/>
    <col min="8969" max="8972" width="5.7109375" customWidth="1"/>
    <col min="8973" max="8974" width="11.5703125" customWidth="1"/>
    <col min="8975" max="8975" width="13.7109375" customWidth="1"/>
    <col min="8977" max="8977" width="11.140625" customWidth="1"/>
    <col min="8978" max="8978" width="34.5703125" customWidth="1"/>
    <col min="8980" max="8980" width="13.28515625" customWidth="1"/>
    <col min="9217" max="9224" width="6.7109375" customWidth="1"/>
    <col min="9225" max="9228" width="5.7109375" customWidth="1"/>
    <col min="9229" max="9230" width="11.5703125" customWidth="1"/>
    <col min="9231" max="9231" width="13.7109375" customWidth="1"/>
    <col min="9233" max="9233" width="11.140625" customWidth="1"/>
    <col min="9234" max="9234" width="34.5703125" customWidth="1"/>
    <col min="9236" max="9236" width="13.28515625" customWidth="1"/>
    <col min="9473" max="9480" width="6.7109375" customWidth="1"/>
    <col min="9481" max="9484" width="5.7109375" customWidth="1"/>
    <col min="9485" max="9486" width="11.5703125" customWidth="1"/>
    <col min="9487" max="9487" width="13.7109375" customWidth="1"/>
    <col min="9489" max="9489" width="11.140625" customWidth="1"/>
    <col min="9490" max="9490" width="34.5703125" customWidth="1"/>
    <col min="9492" max="9492" width="13.28515625" customWidth="1"/>
    <col min="9729" max="9736" width="6.7109375" customWidth="1"/>
    <col min="9737" max="9740" width="5.7109375" customWidth="1"/>
    <col min="9741" max="9742" width="11.5703125" customWidth="1"/>
    <col min="9743" max="9743" width="13.7109375" customWidth="1"/>
    <col min="9745" max="9745" width="11.140625" customWidth="1"/>
    <col min="9746" max="9746" width="34.5703125" customWidth="1"/>
    <col min="9748" max="9748" width="13.28515625" customWidth="1"/>
    <col min="9985" max="9992" width="6.7109375" customWidth="1"/>
    <col min="9993" max="9996" width="5.7109375" customWidth="1"/>
    <col min="9997" max="9998" width="11.5703125" customWidth="1"/>
    <col min="9999" max="9999" width="13.7109375" customWidth="1"/>
    <col min="10001" max="10001" width="11.140625" customWidth="1"/>
    <col min="10002" max="10002" width="34.5703125" customWidth="1"/>
    <col min="10004" max="10004" width="13.28515625" customWidth="1"/>
    <col min="10241" max="10248" width="6.7109375" customWidth="1"/>
    <col min="10249" max="10252" width="5.7109375" customWidth="1"/>
    <col min="10253" max="10254" width="11.5703125" customWidth="1"/>
    <col min="10255" max="10255" width="13.7109375" customWidth="1"/>
    <col min="10257" max="10257" width="11.140625" customWidth="1"/>
    <col min="10258" max="10258" width="34.5703125" customWidth="1"/>
    <col min="10260" max="10260" width="13.28515625" customWidth="1"/>
    <col min="10497" max="10504" width="6.7109375" customWidth="1"/>
    <col min="10505" max="10508" width="5.7109375" customWidth="1"/>
    <col min="10509" max="10510" width="11.5703125" customWidth="1"/>
    <col min="10511" max="10511" width="13.7109375" customWidth="1"/>
    <col min="10513" max="10513" width="11.140625" customWidth="1"/>
    <col min="10514" max="10514" width="34.5703125" customWidth="1"/>
    <col min="10516" max="10516" width="13.28515625" customWidth="1"/>
    <col min="10753" max="10760" width="6.7109375" customWidth="1"/>
    <col min="10761" max="10764" width="5.7109375" customWidth="1"/>
    <col min="10765" max="10766" width="11.5703125" customWidth="1"/>
    <col min="10767" max="10767" width="13.7109375" customWidth="1"/>
    <col min="10769" max="10769" width="11.140625" customWidth="1"/>
    <col min="10770" max="10770" width="34.5703125" customWidth="1"/>
    <col min="10772" max="10772" width="13.28515625" customWidth="1"/>
    <col min="11009" max="11016" width="6.7109375" customWidth="1"/>
    <col min="11017" max="11020" width="5.7109375" customWidth="1"/>
    <col min="11021" max="11022" width="11.5703125" customWidth="1"/>
    <col min="11023" max="11023" width="13.7109375" customWidth="1"/>
    <col min="11025" max="11025" width="11.140625" customWidth="1"/>
    <col min="11026" max="11026" width="34.5703125" customWidth="1"/>
    <col min="11028" max="11028" width="13.28515625" customWidth="1"/>
    <col min="11265" max="11272" width="6.7109375" customWidth="1"/>
    <col min="11273" max="11276" width="5.7109375" customWidth="1"/>
    <col min="11277" max="11278" width="11.5703125" customWidth="1"/>
    <col min="11279" max="11279" width="13.7109375" customWidth="1"/>
    <col min="11281" max="11281" width="11.140625" customWidth="1"/>
    <col min="11282" max="11282" width="34.5703125" customWidth="1"/>
    <col min="11284" max="11284" width="13.28515625" customWidth="1"/>
    <col min="11521" max="11528" width="6.7109375" customWidth="1"/>
    <col min="11529" max="11532" width="5.7109375" customWidth="1"/>
    <col min="11533" max="11534" width="11.5703125" customWidth="1"/>
    <col min="11535" max="11535" width="13.7109375" customWidth="1"/>
    <col min="11537" max="11537" width="11.140625" customWidth="1"/>
    <col min="11538" max="11538" width="34.5703125" customWidth="1"/>
    <col min="11540" max="11540" width="13.28515625" customWidth="1"/>
    <col min="11777" max="11784" width="6.7109375" customWidth="1"/>
    <col min="11785" max="11788" width="5.7109375" customWidth="1"/>
    <col min="11789" max="11790" width="11.5703125" customWidth="1"/>
    <col min="11791" max="11791" width="13.7109375" customWidth="1"/>
    <col min="11793" max="11793" width="11.140625" customWidth="1"/>
    <col min="11794" max="11794" width="34.5703125" customWidth="1"/>
    <col min="11796" max="11796" width="13.28515625" customWidth="1"/>
    <col min="12033" max="12040" width="6.7109375" customWidth="1"/>
    <col min="12041" max="12044" width="5.7109375" customWidth="1"/>
    <col min="12045" max="12046" width="11.5703125" customWidth="1"/>
    <col min="12047" max="12047" width="13.7109375" customWidth="1"/>
    <col min="12049" max="12049" width="11.140625" customWidth="1"/>
    <col min="12050" max="12050" width="34.5703125" customWidth="1"/>
    <col min="12052" max="12052" width="13.28515625" customWidth="1"/>
    <col min="12289" max="12296" width="6.7109375" customWidth="1"/>
    <col min="12297" max="12300" width="5.7109375" customWidth="1"/>
    <col min="12301" max="12302" width="11.5703125" customWidth="1"/>
    <col min="12303" max="12303" width="13.7109375" customWidth="1"/>
    <col min="12305" max="12305" width="11.140625" customWidth="1"/>
    <col min="12306" max="12306" width="34.5703125" customWidth="1"/>
    <col min="12308" max="12308" width="13.28515625" customWidth="1"/>
    <col min="12545" max="12552" width="6.7109375" customWidth="1"/>
    <col min="12553" max="12556" width="5.7109375" customWidth="1"/>
    <col min="12557" max="12558" width="11.5703125" customWidth="1"/>
    <col min="12559" max="12559" width="13.7109375" customWidth="1"/>
    <col min="12561" max="12561" width="11.140625" customWidth="1"/>
    <col min="12562" max="12562" width="34.5703125" customWidth="1"/>
    <col min="12564" max="12564" width="13.28515625" customWidth="1"/>
    <col min="12801" max="12808" width="6.7109375" customWidth="1"/>
    <col min="12809" max="12812" width="5.7109375" customWidth="1"/>
    <col min="12813" max="12814" width="11.5703125" customWidth="1"/>
    <col min="12815" max="12815" width="13.7109375" customWidth="1"/>
    <col min="12817" max="12817" width="11.140625" customWidth="1"/>
    <col min="12818" max="12818" width="34.5703125" customWidth="1"/>
    <col min="12820" max="12820" width="13.28515625" customWidth="1"/>
    <col min="13057" max="13064" width="6.7109375" customWidth="1"/>
    <col min="13065" max="13068" width="5.7109375" customWidth="1"/>
    <col min="13069" max="13070" width="11.5703125" customWidth="1"/>
    <col min="13071" max="13071" width="13.7109375" customWidth="1"/>
    <col min="13073" max="13073" width="11.140625" customWidth="1"/>
    <col min="13074" max="13074" width="34.5703125" customWidth="1"/>
    <col min="13076" max="13076" width="13.28515625" customWidth="1"/>
    <col min="13313" max="13320" width="6.7109375" customWidth="1"/>
    <col min="13321" max="13324" width="5.7109375" customWidth="1"/>
    <col min="13325" max="13326" width="11.5703125" customWidth="1"/>
    <col min="13327" max="13327" width="13.7109375" customWidth="1"/>
    <col min="13329" max="13329" width="11.140625" customWidth="1"/>
    <col min="13330" max="13330" width="34.5703125" customWidth="1"/>
    <col min="13332" max="13332" width="13.28515625" customWidth="1"/>
    <col min="13569" max="13576" width="6.7109375" customWidth="1"/>
    <col min="13577" max="13580" width="5.7109375" customWidth="1"/>
    <col min="13581" max="13582" width="11.5703125" customWidth="1"/>
    <col min="13583" max="13583" width="13.7109375" customWidth="1"/>
    <col min="13585" max="13585" width="11.140625" customWidth="1"/>
    <col min="13586" max="13586" width="34.5703125" customWidth="1"/>
    <col min="13588" max="13588" width="13.28515625" customWidth="1"/>
    <col min="13825" max="13832" width="6.7109375" customWidth="1"/>
    <col min="13833" max="13836" width="5.7109375" customWidth="1"/>
    <col min="13837" max="13838" width="11.5703125" customWidth="1"/>
    <col min="13839" max="13839" width="13.7109375" customWidth="1"/>
    <col min="13841" max="13841" width="11.140625" customWidth="1"/>
    <col min="13842" max="13842" width="34.5703125" customWidth="1"/>
    <col min="13844" max="13844" width="13.28515625" customWidth="1"/>
    <col min="14081" max="14088" width="6.7109375" customWidth="1"/>
    <col min="14089" max="14092" width="5.7109375" customWidth="1"/>
    <col min="14093" max="14094" width="11.5703125" customWidth="1"/>
    <col min="14095" max="14095" width="13.7109375" customWidth="1"/>
    <col min="14097" max="14097" width="11.140625" customWidth="1"/>
    <col min="14098" max="14098" width="34.5703125" customWidth="1"/>
    <col min="14100" max="14100" width="13.28515625" customWidth="1"/>
    <col min="14337" max="14344" width="6.7109375" customWidth="1"/>
    <col min="14345" max="14348" width="5.7109375" customWidth="1"/>
    <col min="14349" max="14350" width="11.5703125" customWidth="1"/>
    <col min="14351" max="14351" width="13.7109375" customWidth="1"/>
    <col min="14353" max="14353" width="11.140625" customWidth="1"/>
    <col min="14354" max="14354" width="34.5703125" customWidth="1"/>
    <col min="14356" max="14356" width="13.28515625" customWidth="1"/>
    <col min="14593" max="14600" width="6.7109375" customWidth="1"/>
    <col min="14601" max="14604" width="5.7109375" customWidth="1"/>
    <col min="14605" max="14606" width="11.5703125" customWidth="1"/>
    <col min="14607" max="14607" width="13.7109375" customWidth="1"/>
    <col min="14609" max="14609" width="11.140625" customWidth="1"/>
    <col min="14610" max="14610" width="34.5703125" customWidth="1"/>
    <col min="14612" max="14612" width="13.28515625" customWidth="1"/>
    <col min="14849" max="14856" width="6.7109375" customWidth="1"/>
    <col min="14857" max="14860" width="5.7109375" customWidth="1"/>
    <col min="14861" max="14862" width="11.5703125" customWidth="1"/>
    <col min="14863" max="14863" width="13.7109375" customWidth="1"/>
    <col min="14865" max="14865" width="11.140625" customWidth="1"/>
    <col min="14866" max="14866" width="34.5703125" customWidth="1"/>
    <col min="14868" max="14868" width="13.28515625" customWidth="1"/>
    <col min="15105" max="15112" width="6.7109375" customWidth="1"/>
    <col min="15113" max="15116" width="5.7109375" customWidth="1"/>
    <col min="15117" max="15118" width="11.5703125" customWidth="1"/>
    <col min="15119" max="15119" width="13.7109375" customWidth="1"/>
    <col min="15121" max="15121" width="11.140625" customWidth="1"/>
    <col min="15122" max="15122" width="34.5703125" customWidth="1"/>
    <col min="15124" max="15124" width="13.28515625" customWidth="1"/>
    <col min="15361" max="15368" width="6.7109375" customWidth="1"/>
    <col min="15369" max="15372" width="5.7109375" customWidth="1"/>
    <col min="15373" max="15374" width="11.5703125" customWidth="1"/>
    <col min="15375" max="15375" width="13.7109375" customWidth="1"/>
    <col min="15377" max="15377" width="11.140625" customWidth="1"/>
    <col min="15378" max="15378" width="34.5703125" customWidth="1"/>
    <col min="15380" max="15380" width="13.28515625" customWidth="1"/>
    <col min="15617" max="15624" width="6.7109375" customWidth="1"/>
    <col min="15625" max="15628" width="5.7109375" customWidth="1"/>
    <col min="15629" max="15630" width="11.5703125" customWidth="1"/>
    <col min="15631" max="15631" width="13.7109375" customWidth="1"/>
    <col min="15633" max="15633" width="11.140625" customWidth="1"/>
    <col min="15634" max="15634" width="34.5703125" customWidth="1"/>
    <col min="15636" max="15636" width="13.28515625" customWidth="1"/>
    <col min="15873" max="15880" width="6.7109375" customWidth="1"/>
    <col min="15881" max="15884" width="5.7109375" customWidth="1"/>
    <col min="15885" max="15886" width="11.5703125" customWidth="1"/>
    <col min="15887" max="15887" width="13.7109375" customWidth="1"/>
    <col min="15889" max="15889" width="11.140625" customWidth="1"/>
    <col min="15890" max="15890" width="34.5703125" customWidth="1"/>
    <col min="15892" max="15892" width="13.28515625" customWidth="1"/>
    <col min="16129" max="16136" width="6.7109375" customWidth="1"/>
    <col min="16137" max="16140" width="5.7109375" customWidth="1"/>
    <col min="16141" max="16142" width="11.5703125" customWidth="1"/>
    <col min="16143" max="16143" width="13.7109375" customWidth="1"/>
    <col min="16145" max="16145" width="11.140625" customWidth="1"/>
    <col min="16146" max="16146" width="34.5703125" customWidth="1"/>
    <col min="16148" max="16148" width="13.28515625" customWidth="1"/>
  </cols>
  <sheetData>
    <row r="1" spans="1:20" ht="24" customHeight="1" x14ac:dyDescent="0.2">
      <c r="A1" s="115" t="s">
        <v>293</v>
      </c>
      <c r="B1" s="115" t="s">
        <v>286</v>
      </c>
      <c r="C1" s="115" t="s">
        <v>287</v>
      </c>
      <c r="D1" s="115" t="s">
        <v>288</v>
      </c>
      <c r="E1" s="115" t="s">
        <v>289</v>
      </c>
      <c r="F1" s="115" t="s">
        <v>290</v>
      </c>
      <c r="G1" s="115" t="s">
        <v>291</v>
      </c>
      <c r="H1" s="115"/>
      <c r="I1" s="189"/>
      <c r="J1" s="189"/>
      <c r="K1" s="189"/>
      <c r="L1" s="189"/>
      <c r="M1" s="115" t="s">
        <v>70</v>
      </c>
      <c r="N1" s="93" t="s">
        <v>66</v>
      </c>
      <c r="O1" s="110" t="s">
        <v>67</v>
      </c>
    </row>
    <row r="2" spans="1:20" x14ac:dyDescent="0.2">
      <c r="A2" s="112" t="s">
        <v>69</v>
      </c>
      <c r="B2" s="112" t="s">
        <v>69</v>
      </c>
      <c r="C2" s="93" t="s">
        <v>69</v>
      </c>
      <c r="D2" s="112" t="s">
        <v>69</v>
      </c>
      <c r="E2" s="93" t="s">
        <v>69</v>
      </c>
      <c r="F2" s="112" t="s">
        <v>69</v>
      </c>
      <c r="G2" s="93" t="s">
        <v>69</v>
      </c>
      <c r="I2" s="190"/>
      <c r="J2" s="191"/>
      <c r="K2" s="190"/>
      <c r="L2" s="191"/>
      <c r="N2" s="192" t="s">
        <v>374</v>
      </c>
      <c r="O2" s="7">
        <v>2</v>
      </c>
    </row>
    <row r="3" spans="1:20" x14ac:dyDescent="0.2">
      <c r="A3" s="112" t="s">
        <v>69</v>
      </c>
      <c r="B3" s="112" t="s">
        <v>69</v>
      </c>
      <c r="C3" s="93" t="s">
        <v>69</v>
      </c>
      <c r="D3" s="111" t="s">
        <v>69</v>
      </c>
      <c r="E3" s="93" t="s">
        <v>69</v>
      </c>
      <c r="F3" s="112" t="s">
        <v>69</v>
      </c>
      <c r="G3" s="93" t="s">
        <v>69</v>
      </c>
      <c r="I3" s="190"/>
      <c r="J3" s="191"/>
      <c r="K3" s="190"/>
      <c r="L3" s="191"/>
      <c r="N3" s="192" t="s">
        <v>374</v>
      </c>
      <c r="O3" s="7">
        <v>3</v>
      </c>
    </row>
    <row r="4" spans="1:20" x14ac:dyDescent="0.2">
      <c r="A4" s="112" t="s">
        <v>69</v>
      </c>
      <c r="B4" s="112" t="s">
        <v>69</v>
      </c>
      <c r="C4" s="93" t="s">
        <v>69</v>
      </c>
      <c r="D4" s="111" t="s">
        <v>69</v>
      </c>
      <c r="E4" s="93" t="s">
        <v>69</v>
      </c>
      <c r="F4" s="112" t="s">
        <v>69</v>
      </c>
      <c r="G4" s="93" t="s">
        <v>69</v>
      </c>
      <c r="I4" s="190"/>
      <c r="J4" s="191"/>
      <c r="K4" s="190"/>
      <c r="L4" s="191"/>
      <c r="N4" s="192" t="s">
        <v>374</v>
      </c>
      <c r="O4" s="7">
        <v>4</v>
      </c>
      <c r="Q4" s="45" t="s">
        <v>16</v>
      </c>
      <c r="R4" s="46" t="s">
        <v>27</v>
      </c>
      <c r="T4" s="119"/>
    </row>
    <row r="5" spans="1:20" x14ac:dyDescent="0.2">
      <c r="A5" s="112" t="s">
        <v>69</v>
      </c>
      <c r="B5" s="112" t="s">
        <v>69</v>
      </c>
      <c r="C5" s="93" t="s">
        <v>69</v>
      </c>
      <c r="D5" s="111" t="s">
        <v>69</v>
      </c>
      <c r="E5" s="93" t="s">
        <v>69</v>
      </c>
      <c r="F5" s="112" t="s">
        <v>69</v>
      </c>
      <c r="G5" s="93" t="s">
        <v>69</v>
      </c>
      <c r="I5" s="190"/>
      <c r="J5" s="191"/>
      <c r="K5" s="190"/>
      <c r="L5" s="191"/>
      <c r="N5" s="192" t="s">
        <v>374</v>
      </c>
      <c r="O5" s="7">
        <v>5</v>
      </c>
      <c r="Q5" s="49" t="s">
        <v>17</v>
      </c>
      <c r="R5" s="193" t="s">
        <v>88</v>
      </c>
      <c r="T5" s="119"/>
    </row>
    <row r="6" spans="1:20" x14ac:dyDescent="0.2">
      <c r="A6" s="203" t="s">
        <v>374</v>
      </c>
      <c r="B6" s="194" t="s">
        <v>374</v>
      </c>
      <c r="C6" s="203" t="s">
        <v>374</v>
      </c>
      <c r="D6" s="194" t="s">
        <v>374</v>
      </c>
      <c r="E6" s="203" t="s">
        <v>374</v>
      </c>
      <c r="F6" s="194" t="s">
        <v>374</v>
      </c>
      <c r="G6" s="203" t="s">
        <v>374</v>
      </c>
      <c r="I6" s="190"/>
      <c r="J6" s="191"/>
      <c r="K6" s="190"/>
      <c r="L6" s="191"/>
      <c r="N6" s="197" t="s">
        <v>374</v>
      </c>
      <c r="O6" s="7">
        <v>6</v>
      </c>
      <c r="Q6" s="49" t="s">
        <v>18</v>
      </c>
      <c r="R6" s="193" t="s">
        <v>89</v>
      </c>
    </row>
    <row r="7" spans="1:20" x14ac:dyDescent="0.2">
      <c r="A7" s="203" t="s">
        <v>374</v>
      </c>
      <c r="B7" s="194" t="s">
        <v>374</v>
      </c>
      <c r="C7" s="203" t="s">
        <v>374</v>
      </c>
      <c r="D7" s="194" t="s">
        <v>374</v>
      </c>
      <c r="E7" s="203" t="s">
        <v>374</v>
      </c>
      <c r="F7" s="194" t="s">
        <v>374</v>
      </c>
      <c r="G7" s="203" t="s">
        <v>374</v>
      </c>
      <c r="I7" s="190"/>
      <c r="J7" s="191"/>
      <c r="K7" s="190"/>
      <c r="L7" s="191"/>
      <c r="N7" s="195" t="s">
        <v>374</v>
      </c>
      <c r="O7" s="7">
        <v>7</v>
      </c>
      <c r="Q7" s="49" t="s">
        <v>19</v>
      </c>
      <c r="R7" s="193" t="s">
        <v>194</v>
      </c>
    </row>
    <row r="8" spans="1:20" x14ac:dyDescent="0.2">
      <c r="A8" s="203" t="s">
        <v>374</v>
      </c>
      <c r="B8" s="194" t="s">
        <v>374</v>
      </c>
      <c r="C8" s="203" t="s">
        <v>374</v>
      </c>
      <c r="D8" s="194" t="s">
        <v>374</v>
      </c>
      <c r="E8" s="203" t="s">
        <v>374</v>
      </c>
      <c r="F8" s="194" t="s">
        <v>374</v>
      </c>
      <c r="G8" s="203" t="s">
        <v>374</v>
      </c>
      <c r="I8" s="190"/>
      <c r="J8" s="191"/>
      <c r="K8" s="190"/>
      <c r="L8" s="191"/>
      <c r="N8" s="197" t="s">
        <v>374</v>
      </c>
      <c r="O8" s="7">
        <v>8</v>
      </c>
      <c r="Q8" s="49" t="s">
        <v>20</v>
      </c>
      <c r="R8" s="193" t="s">
        <v>195</v>
      </c>
    </row>
    <row r="9" spans="1:20" x14ac:dyDescent="0.2">
      <c r="A9" s="194" t="s">
        <v>375</v>
      </c>
      <c r="B9" s="194" t="s">
        <v>376</v>
      </c>
      <c r="C9" s="199" t="s">
        <v>375</v>
      </c>
      <c r="D9" s="198" t="s">
        <v>375</v>
      </c>
      <c r="E9" s="199" t="s">
        <v>375</v>
      </c>
      <c r="F9" s="198" t="s">
        <v>375</v>
      </c>
      <c r="G9" s="199" t="s">
        <v>375</v>
      </c>
      <c r="I9" s="190"/>
      <c r="J9" s="191"/>
      <c r="K9" s="190"/>
      <c r="L9" s="191"/>
      <c r="N9" s="199" t="s">
        <v>375</v>
      </c>
      <c r="O9" s="7">
        <v>9</v>
      </c>
      <c r="Q9" s="49" t="s">
        <v>21</v>
      </c>
      <c r="R9" s="193" t="s">
        <v>211</v>
      </c>
    </row>
    <row r="10" spans="1:20" x14ac:dyDescent="0.2">
      <c r="A10" s="194" t="s">
        <v>375</v>
      </c>
      <c r="B10" s="194" t="s">
        <v>376</v>
      </c>
      <c r="C10" s="199" t="s">
        <v>375</v>
      </c>
      <c r="D10" s="198" t="s">
        <v>375</v>
      </c>
      <c r="E10" s="199" t="s">
        <v>375</v>
      </c>
      <c r="F10" s="198" t="s">
        <v>375</v>
      </c>
      <c r="G10" s="199" t="s">
        <v>375</v>
      </c>
      <c r="I10" s="190"/>
      <c r="J10" s="191"/>
      <c r="K10" s="190"/>
      <c r="L10" s="191"/>
      <c r="N10" s="199" t="s">
        <v>375</v>
      </c>
      <c r="O10" s="7">
        <v>10</v>
      </c>
      <c r="Q10" s="49" t="s">
        <v>38</v>
      </c>
      <c r="R10" s="193" t="s">
        <v>173</v>
      </c>
    </row>
    <row r="11" spans="1:20" x14ac:dyDescent="0.2">
      <c r="A11" s="194" t="s">
        <v>377</v>
      </c>
      <c r="B11" s="194" t="s">
        <v>376</v>
      </c>
      <c r="C11" s="199" t="s">
        <v>378</v>
      </c>
      <c r="D11" s="198" t="s">
        <v>378</v>
      </c>
      <c r="E11" s="199" t="s">
        <v>378</v>
      </c>
      <c r="F11" s="198" t="s">
        <v>378</v>
      </c>
      <c r="G11" s="199" t="s">
        <v>378</v>
      </c>
      <c r="I11" s="190"/>
      <c r="J11" s="191"/>
      <c r="K11" s="190"/>
      <c r="L11" s="191"/>
      <c r="N11" s="199" t="s">
        <v>378</v>
      </c>
      <c r="O11" s="7">
        <v>11</v>
      </c>
      <c r="Q11" s="49" t="s">
        <v>63</v>
      </c>
      <c r="R11" s="193" t="s">
        <v>174</v>
      </c>
    </row>
    <row r="12" spans="1:20" x14ac:dyDescent="0.2">
      <c r="A12" s="194" t="s">
        <v>377</v>
      </c>
      <c r="B12" s="194" t="s">
        <v>376</v>
      </c>
      <c r="C12" s="199" t="s">
        <v>378</v>
      </c>
      <c r="D12" s="198" t="s">
        <v>378</v>
      </c>
      <c r="E12" s="199" t="s">
        <v>378</v>
      </c>
      <c r="F12" s="198" t="s">
        <v>378</v>
      </c>
      <c r="G12" s="199" t="s">
        <v>378</v>
      </c>
      <c r="I12" s="190"/>
      <c r="J12" s="191"/>
      <c r="K12" s="190"/>
      <c r="L12" s="191"/>
      <c r="N12" s="201" t="s">
        <v>378</v>
      </c>
      <c r="O12" s="7">
        <v>12</v>
      </c>
      <c r="Q12" s="49" t="s">
        <v>62</v>
      </c>
      <c r="R12" s="193" t="s">
        <v>175</v>
      </c>
    </row>
    <row r="13" spans="1:20" x14ac:dyDescent="0.2">
      <c r="A13" s="194" t="s">
        <v>377</v>
      </c>
      <c r="B13" s="198" t="s">
        <v>379</v>
      </c>
      <c r="C13" s="199" t="s">
        <v>379</v>
      </c>
      <c r="D13" s="112" t="s">
        <v>312</v>
      </c>
      <c r="E13" s="94" t="s">
        <v>312</v>
      </c>
      <c r="F13" s="112" t="s">
        <v>312</v>
      </c>
      <c r="G13" s="94" t="s">
        <v>312</v>
      </c>
      <c r="I13" s="190"/>
      <c r="J13" s="191"/>
      <c r="K13" s="190"/>
      <c r="L13" s="191"/>
      <c r="N13" s="199" t="s">
        <v>379</v>
      </c>
      <c r="O13" s="7">
        <v>13</v>
      </c>
      <c r="Q13" s="52" t="s">
        <v>30</v>
      </c>
      <c r="R13" s="193" t="s">
        <v>176</v>
      </c>
    </row>
    <row r="14" spans="1:20" x14ac:dyDescent="0.2">
      <c r="A14" s="194" t="s">
        <v>377</v>
      </c>
      <c r="B14" s="198" t="s">
        <v>379</v>
      </c>
      <c r="C14" s="199" t="s">
        <v>379</v>
      </c>
      <c r="D14" s="112" t="s">
        <v>312</v>
      </c>
      <c r="E14" s="94" t="s">
        <v>312</v>
      </c>
      <c r="F14" s="112" t="s">
        <v>312</v>
      </c>
      <c r="G14" s="94" t="s">
        <v>312</v>
      </c>
      <c r="I14" s="190"/>
      <c r="J14" s="191"/>
      <c r="K14" s="190"/>
      <c r="L14" s="191"/>
      <c r="N14" s="199" t="s">
        <v>379</v>
      </c>
      <c r="O14" s="7">
        <v>14</v>
      </c>
      <c r="Q14" s="54" t="s">
        <v>38</v>
      </c>
      <c r="R14" s="193" t="s">
        <v>171</v>
      </c>
    </row>
    <row r="15" spans="1:20" x14ac:dyDescent="0.2">
      <c r="A15" s="198" t="s">
        <v>380</v>
      </c>
      <c r="B15" s="194" t="s">
        <v>380</v>
      </c>
      <c r="C15" s="94" t="s">
        <v>68</v>
      </c>
      <c r="D15" s="112" t="s">
        <v>312</v>
      </c>
      <c r="E15" s="94" t="s">
        <v>312</v>
      </c>
      <c r="F15" s="112" t="s">
        <v>312</v>
      </c>
      <c r="G15" s="94" t="s">
        <v>312</v>
      </c>
      <c r="I15" s="190"/>
      <c r="J15" s="191"/>
      <c r="K15" s="190"/>
      <c r="L15" s="191"/>
      <c r="N15" s="199" t="s">
        <v>380</v>
      </c>
      <c r="O15" s="7">
        <v>15</v>
      </c>
      <c r="Q15" s="54" t="s">
        <v>42</v>
      </c>
      <c r="R15" s="193" t="s">
        <v>172</v>
      </c>
    </row>
    <row r="16" spans="1:20" x14ac:dyDescent="0.2">
      <c r="A16" s="198" t="s">
        <v>380</v>
      </c>
      <c r="B16" s="194" t="s">
        <v>380</v>
      </c>
      <c r="C16" s="94" t="s">
        <v>68</v>
      </c>
      <c r="D16" s="112" t="s">
        <v>312</v>
      </c>
      <c r="E16" s="94" t="s">
        <v>312</v>
      </c>
      <c r="F16" s="112" t="s">
        <v>312</v>
      </c>
      <c r="G16" s="94" t="s">
        <v>312</v>
      </c>
      <c r="I16" s="190"/>
      <c r="J16" s="191"/>
      <c r="K16" s="190"/>
      <c r="L16" s="191"/>
      <c r="N16" s="199" t="s">
        <v>380</v>
      </c>
      <c r="O16" s="7">
        <v>16</v>
      </c>
      <c r="Q16" s="7"/>
      <c r="R16" s="193" t="s">
        <v>177</v>
      </c>
    </row>
    <row r="17" spans="1:18" x14ac:dyDescent="0.2">
      <c r="A17" s="190" t="s">
        <v>212</v>
      </c>
      <c r="B17" s="190" t="s">
        <v>212</v>
      </c>
      <c r="C17" s="94" t="s">
        <v>68</v>
      </c>
      <c r="D17" s="112" t="s">
        <v>312</v>
      </c>
      <c r="E17" s="94" t="s">
        <v>312</v>
      </c>
      <c r="F17" s="112" t="s">
        <v>312</v>
      </c>
      <c r="G17" s="94" t="s">
        <v>312</v>
      </c>
      <c r="I17" s="190"/>
      <c r="J17" s="191"/>
      <c r="K17" s="190"/>
      <c r="L17" s="191"/>
      <c r="N17" s="199" t="s">
        <v>381</v>
      </c>
      <c r="O17" s="7">
        <v>17</v>
      </c>
      <c r="Q17" s="7"/>
      <c r="R17" s="193" t="s">
        <v>178</v>
      </c>
    </row>
    <row r="18" spans="1:18" x14ac:dyDescent="0.2">
      <c r="A18" s="190" t="s">
        <v>212</v>
      </c>
      <c r="B18" s="190" t="s">
        <v>212</v>
      </c>
      <c r="C18" s="94" t="s">
        <v>68</v>
      </c>
      <c r="D18" s="112" t="s">
        <v>312</v>
      </c>
      <c r="E18" s="94" t="s">
        <v>312</v>
      </c>
      <c r="F18" s="112" t="s">
        <v>312</v>
      </c>
      <c r="G18" s="94" t="s">
        <v>312</v>
      </c>
      <c r="I18" s="190"/>
      <c r="J18" s="191"/>
      <c r="K18" s="190"/>
      <c r="L18" s="191"/>
      <c r="N18" s="199" t="s">
        <v>381</v>
      </c>
      <c r="O18" s="7">
        <v>18</v>
      </c>
      <c r="Q18" s="44"/>
      <c r="R18" s="193" t="s">
        <v>179</v>
      </c>
    </row>
    <row r="19" spans="1:18" x14ac:dyDescent="0.2">
      <c r="A19" s="190" t="s">
        <v>212</v>
      </c>
      <c r="B19" s="190" t="s">
        <v>212</v>
      </c>
      <c r="C19" s="94" t="s">
        <v>68</v>
      </c>
      <c r="D19" s="112" t="s">
        <v>312</v>
      </c>
      <c r="E19" s="94" t="s">
        <v>312</v>
      </c>
      <c r="F19" s="112" t="s">
        <v>312</v>
      </c>
      <c r="G19" s="94" t="s">
        <v>312</v>
      </c>
      <c r="I19" s="190"/>
      <c r="J19" s="191"/>
      <c r="K19" s="190"/>
      <c r="L19" s="191"/>
      <c r="N19" s="94" t="s">
        <v>107</v>
      </c>
      <c r="O19" s="7">
        <v>19</v>
      </c>
      <c r="Q19" s="47" t="s">
        <v>22</v>
      </c>
      <c r="R19" s="193" t="s">
        <v>180</v>
      </c>
    </row>
    <row r="20" spans="1:18" x14ac:dyDescent="0.2">
      <c r="A20" s="190" t="s">
        <v>212</v>
      </c>
      <c r="B20" s="190" t="s">
        <v>212</v>
      </c>
      <c r="C20" s="94" t="s">
        <v>68</v>
      </c>
      <c r="D20" s="112" t="s">
        <v>312</v>
      </c>
      <c r="E20" s="94" t="s">
        <v>312</v>
      </c>
      <c r="F20" s="112" t="s">
        <v>312</v>
      </c>
      <c r="G20" s="94" t="s">
        <v>312</v>
      </c>
      <c r="I20" s="190"/>
      <c r="J20" s="191"/>
      <c r="K20" s="190"/>
      <c r="L20" s="191"/>
      <c r="N20" s="94" t="s">
        <v>107</v>
      </c>
      <c r="O20" s="7">
        <v>20</v>
      </c>
      <c r="Q20" s="50" t="s">
        <v>23</v>
      </c>
      <c r="R20" s="193" t="s">
        <v>181</v>
      </c>
    </row>
    <row r="21" spans="1:18" x14ac:dyDescent="0.2">
      <c r="A21" s="190" t="s">
        <v>212</v>
      </c>
      <c r="B21" s="190" t="s">
        <v>212</v>
      </c>
      <c r="C21" s="94" t="s">
        <v>68</v>
      </c>
      <c r="D21" s="112" t="s">
        <v>312</v>
      </c>
      <c r="E21" s="94" t="s">
        <v>312</v>
      </c>
      <c r="F21" s="112" t="s">
        <v>312</v>
      </c>
      <c r="G21" s="94" t="s">
        <v>312</v>
      </c>
      <c r="I21" s="190"/>
      <c r="J21" s="191"/>
      <c r="K21" s="190"/>
      <c r="L21" s="191"/>
      <c r="N21" s="94" t="s">
        <v>107</v>
      </c>
      <c r="O21" s="7">
        <v>21</v>
      </c>
      <c r="Q21" s="50" t="s">
        <v>24</v>
      </c>
      <c r="R21" s="193" t="s">
        <v>182</v>
      </c>
    </row>
    <row r="22" spans="1:18" x14ac:dyDescent="0.2">
      <c r="A22" s="190" t="s">
        <v>212</v>
      </c>
      <c r="B22" s="190" t="s">
        <v>212</v>
      </c>
      <c r="C22" s="94" t="s">
        <v>68</v>
      </c>
      <c r="D22" s="112" t="s">
        <v>312</v>
      </c>
      <c r="E22" s="94" t="s">
        <v>312</v>
      </c>
      <c r="F22" s="112" t="s">
        <v>312</v>
      </c>
      <c r="G22" s="94" t="s">
        <v>312</v>
      </c>
      <c r="I22" s="190"/>
      <c r="J22" s="191"/>
      <c r="K22" s="190"/>
      <c r="L22" s="191"/>
      <c r="N22" s="94" t="s">
        <v>107</v>
      </c>
      <c r="O22" s="7">
        <v>22</v>
      </c>
      <c r="Q22" s="50" t="s">
        <v>25</v>
      </c>
      <c r="R22" s="193" t="s">
        <v>183</v>
      </c>
    </row>
    <row r="23" spans="1:18" x14ac:dyDescent="0.2">
      <c r="A23" s="190" t="s">
        <v>212</v>
      </c>
      <c r="B23" s="190" t="s">
        <v>212</v>
      </c>
      <c r="C23" s="94" t="s">
        <v>68</v>
      </c>
      <c r="D23" s="112" t="s">
        <v>312</v>
      </c>
      <c r="E23" s="94" t="s">
        <v>312</v>
      </c>
      <c r="F23" s="112" t="s">
        <v>312</v>
      </c>
      <c r="G23" s="94" t="s">
        <v>312</v>
      </c>
      <c r="I23" s="190"/>
      <c r="J23" s="191"/>
      <c r="K23" s="190"/>
      <c r="L23" s="191"/>
      <c r="N23" s="94" t="s">
        <v>107</v>
      </c>
      <c r="O23" s="7">
        <v>23</v>
      </c>
      <c r="Q23" s="55"/>
      <c r="R23" s="193" t="s">
        <v>184</v>
      </c>
    </row>
    <row r="24" spans="1:18" x14ac:dyDescent="0.2">
      <c r="A24" s="190" t="s">
        <v>212</v>
      </c>
      <c r="B24" s="190" t="s">
        <v>212</v>
      </c>
      <c r="C24" s="94" t="s">
        <v>68</v>
      </c>
      <c r="D24" s="112" t="s">
        <v>312</v>
      </c>
      <c r="E24" s="94" t="s">
        <v>312</v>
      </c>
      <c r="F24" s="112" t="s">
        <v>312</v>
      </c>
      <c r="G24" s="94" t="s">
        <v>312</v>
      </c>
      <c r="I24" s="190"/>
      <c r="J24" s="191"/>
      <c r="K24" s="190"/>
      <c r="L24" s="191"/>
      <c r="N24" s="94" t="s">
        <v>107</v>
      </c>
      <c r="O24" s="7">
        <v>24</v>
      </c>
      <c r="Q24" s="48" t="s">
        <v>26</v>
      </c>
      <c r="R24" s="193" t="s">
        <v>185</v>
      </c>
    </row>
    <row r="25" spans="1:18" x14ac:dyDescent="0.2">
      <c r="A25" s="190" t="s">
        <v>212</v>
      </c>
      <c r="B25" s="190" t="s">
        <v>212</v>
      </c>
      <c r="C25" s="94" t="s">
        <v>68</v>
      </c>
      <c r="D25" s="112" t="s">
        <v>312</v>
      </c>
      <c r="E25" s="94" t="s">
        <v>312</v>
      </c>
      <c r="F25" s="112" t="s">
        <v>312</v>
      </c>
      <c r="G25" s="94" t="s">
        <v>312</v>
      </c>
      <c r="I25" s="190"/>
      <c r="J25" s="191"/>
      <c r="K25" s="190"/>
      <c r="L25" s="191"/>
      <c r="N25" s="94" t="s">
        <v>107</v>
      </c>
      <c r="O25" s="7">
        <v>25</v>
      </c>
      <c r="Q25" s="51" t="s">
        <v>25</v>
      </c>
      <c r="R25" s="193" t="s">
        <v>186</v>
      </c>
    </row>
    <row r="26" spans="1:18" x14ac:dyDescent="0.2">
      <c r="A26" s="190" t="s">
        <v>212</v>
      </c>
      <c r="B26" s="190" t="s">
        <v>212</v>
      </c>
      <c r="C26" s="94" t="s">
        <v>68</v>
      </c>
      <c r="D26" s="112" t="s">
        <v>312</v>
      </c>
      <c r="E26" s="94" t="s">
        <v>312</v>
      </c>
      <c r="F26" s="112" t="s">
        <v>312</v>
      </c>
      <c r="G26" s="94" t="s">
        <v>312</v>
      </c>
      <c r="I26" s="190"/>
      <c r="J26" s="191"/>
      <c r="K26" s="190"/>
      <c r="L26" s="191"/>
      <c r="N26" s="94" t="s">
        <v>107</v>
      </c>
      <c r="O26" s="7">
        <v>26</v>
      </c>
      <c r="Q26" s="51" t="s">
        <v>24</v>
      </c>
      <c r="R26" s="193" t="s">
        <v>196</v>
      </c>
    </row>
    <row r="27" spans="1:18" x14ac:dyDescent="0.2">
      <c r="A27" s="190" t="s">
        <v>212</v>
      </c>
      <c r="B27" s="190" t="s">
        <v>212</v>
      </c>
      <c r="C27" s="94" t="s">
        <v>68</v>
      </c>
      <c r="D27" s="112" t="s">
        <v>312</v>
      </c>
      <c r="E27" s="94" t="s">
        <v>312</v>
      </c>
      <c r="F27" s="112" t="s">
        <v>312</v>
      </c>
      <c r="G27" s="94" t="s">
        <v>312</v>
      </c>
      <c r="I27" s="190"/>
      <c r="J27" s="191"/>
      <c r="K27" s="190"/>
      <c r="L27" s="191"/>
      <c r="N27" s="94" t="s">
        <v>107</v>
      </c>
      <c r="O27" s="7">
        <v>27</v>
      </c>
      <c r="R27" s="9"/>
    </row>
    <row r="28" spans="1:18" x14ac:dyDescent="0.2">
      <c r="A28" s="190" t="s">
        <v>212</v>
      </c>
      <c r="B28" s="190" t="s">
        <v>212</v>
      </c>
      <c r="C28" s="94" t="s">
        <v>68</v>
      </c>
      <c r="D28" s="112" t="s">
        <v>312</v>
      </c>
      <c r="E28" s="94" t="s">
        <v>312</v>
      </c>
      <c r="F28" s="112" t="s">
        <v>312</v>
      </c>
      <c r="G28" s="94" t="s">
        <v>312</v>
      </c>
      <c r="I28" s="190"/>
      <c r="J28" s="191"/>
      <c r="K28" s="190"/>
      <c r="L28" s="191"/>
      <c r="N28" s="94" t="s">
        <v>107</v>
      </c>
      <c r="O28" s="7">
        <v>28</v>
      </c>
    </row>
    <row r="29" spans="1:18" x14ac:dyDescent="0.2">
      <c r="A29" s="190" t="s">
        <v>212</v>
      </c>
      <c r="B29" s="190" t="s">
        <v>212</v>
      </c>
      <c r="C29" s="94" t="s">
        <v>68</v>
      </c>
      <c r="D29" s="112" t="s">
        <v>312</v>
      </c>
      <c r="E29" s="94" t="s">
        <v>312</v>
      </c>
      <c r="F29" s="112" t="s">
        <v>312</v>
      </c>
      <c r="G29" s="94" t="s">
        <v>312</v>
      </c>
      <c r="I29" s="190"/>
      <c r="J29" s="191"/>
      <c r="K29" s="190"/>
      <c r="L29" s="191"/>
      <c r="N29" s="94" t="s">
        <v>107</v>
      </c>
      <c r="O29" s="7">
        <v>29</v>
      </c>
    </row>
    <row r="30" spans="1:18" x14ac:dyDescent="0.2">
      <c r="A30" s="190" t="s">
        <v>212</v>
      </c>
      <c r="B30" s="190" t="s">
        <v>212</v>
      </c>
      <c r="C30" s="94" t="s">
        <v>68</v>
      </c>
      <c r="D30" s="112" t="s">
        <v>312</v>
      </c>
      <c r="E30" s="94" t="s">
        <v>312</v>
      </c>
      <c r="F30" s="112" t="s">
        <v>312</v>
      </c>
      <c r="G30" s="94" t="s">
        <v>312</v>
      </c>
      <c r="I30" s="190"/>
      <c r="J30" s="191"/>
      <c r="K30" s="190"/>
      <c r="L30" s="191"/>
      <c r="N30" s="94" t="s">
        <v>107</v>
      </c>
      <c r="O30" s="7">
        <v>30</v>
      </c>
      <c r="R30" s="53" t="s">
        <v>28</v>
      </c>
    </row>
    <row r="31" spans="1:18" x14ac:dyDescent="0.2">
      <c r="A31" s="190" t="s">
        <v>212</v>
      </c>
      <c r="B31" s="190" t="s">
        <v>212</v>
      </c>
      <c r="C31" s="94" t="s">
        <v>68</v>
      </c>
      <c r="D31" s="112" t="s">
        <v>312</v>
      </c>
      <c r="E31" s="94" t="s">
        <v>312</v>
      </c>
      <c r="F31" s="112" t="s">
        <v>312</v>
      </c>
      <c r="G31" s="94" t="s">
        <v>312</v>
      </c>
      <c r="I31" s="190"/>
      <c r="J31" s="191"/>
      <c r="K31" s="190"/>
      <c r="L31" s="191"/>
      <c r="N31" s="94" t="s">
        <v>107</v>
      </c>
      <c r="O31" s="7">
        <v>31</v>
      </c>
      <c r="R31" s="202" t="s">
        <v>176</v>
      </c>
    </row>
    <row r="32" spans="1:18" x14ac:dyDescent="0.2">
      <c r="A32" s="190" t="s">
        <v>212</v>
      </c>
      <c r="B32" s="190" t="s">
        <v>212</v>
      </c>
      <c r="C32" s="94" t="s">
        <v>68</v>
      </c>
      <c r="D32" s="112" t="s">
        <v>312</v>
      </c>
      <c r="E32" s="94" t="s">
        <v>312</v>
      </c>
      <c r="F32" s="112" t="s">
        <v>312</v>
      </c>
      <c r="G32" s="94" t="s">
        <v>312</v>
      </c>
      <c r="I32" s="190"/>
      <c r="J32" s="191"/>
      <c r="K32" s="190"/>
      <c r="L32" s="191"/>
      <c r="N32" s="94" t="s">
        <v>107</v>
      </c>
      <c r="O32" s="7">
        <v>32</v>
      </c>
      <c r="R32" s="202" t="s">
        <v>171</v>
      </c>
    </row>
    <row r="33" spans="1:18" x14ac:dyDescent="0.2">
      <c r="A33" s="190" t="s">
        <v>212</v>
      </c>
      <c r="B33" s="190" t="s">
        <v>212</v>
      </c>
      <c r="C33" s="94" t="s">
        <v>68</v>
      </c>
      <c r="D33" s="112" t="s">
        <v>312</v>
      </c>
      <c r="E33" s="94" t="s">
        <v>312</v>
      </c>
      <c r="F33" s="112" t="s">
        <v>312</v>
      </c>
      <c r="G33" s="94" t="s">
        <v>312</v>
      </c>
      <c r="I33" s="190"/>
      <c r="J33" s="191"/>
      <c r="K33" s="190"/>
      <c r="L33" s="191"/>
      <c r="N33" s="94" t="s">
        <v>107</v>
      </c>
      <c r="O33" s="7">
        <v>33</v>
      </c>
      <c r="R33" s="202" t="s">
        <v>172</v>
      </c>
    </row>
    <row r="34" spans="1:18" x14ac:dyDescent="0.2">
      <c r="A34" s="190" t="s">
        <v>212</v>
      </c>
      <c r="B34" s="190" t="s">
        <v>212</v>
      </c>
      <c r="C34" s="94" t="s">
        <v>68</v>
      </c>
      <c r="D34" s="112" t="s">
        <v>312</v>
      </c>
      <c r="E34" s="94" t="s">
        <v>312</v>
      </c>
      <c r="F34" s="112" t="s">
        <v>312</v>
      </c>
      <c r="G34" s="94" t="s">
        <v>312</v>
      </c>
      <c r="I34" s="190"/>
      <c r="J34" s="191"/>
      <c r="K34" s="190"/>
      <c r="L34" s="191"/>
      <c r="N34" s="94" t="s">
        <v>107</v>
      </c>
      <c r="O34" s="7">
        <v>34</v>
      </c>
      <c r="R34" s="202" t="s">
        <v>177</v>
      </c>
    </row>
    <row r="35" spans="1:18" x14ac:dyDescent="0.2">
      <c r="A35" s="190" t="s">
        <v>212</v>
      </c>
      <c r="B35" s="190" t="s">
        <v>212</v>
      </c>
      <c r="C35" s="94" t="s">
        <v>68</v>
      </c>
      <c r="D35" s="112" t="s">
        <v>312</v>
      </c>
      <c r="E35" s="94" t="s">
        <v>312</v>
      </c>
      <c r="F35" s="112" t="s">
        <v>312</v>
      </c>
      <c r="G35" s="94" t="s">
        <v>312</v>
      </c>
      <c r="I35" s="190"/>
      <c r="J35" s="191"/>
      <c r="K35" s="190"/>
      <c r="L35" s="191"/>
      <c r="N35" s="94" t="s">
        <v>107</v>
      </c>
      <c r="O35" s="7">
        <v>35</v>
      </c>
      <c r="R35" s="202" t="s">
        <v>178</v>
      </c>
    </row>
    <row r="36" spans="1:18" x14ac:dyDescent="0.2">
      <c r="A36" s="190" t="s">
        <v>212</v>
      </c>
      <c r="B36" s="190" t="s">
        <v>212</v>
      </c>
      <c r="C36" s="94" t="s">
        <v>68</v>
      </c>
      <c r="D36" s="112" t="s">
        <v>312</v>
      </c>
      <c r="E36" s="94" t="s">
        <v>312</v>
      </c>
      <c r="F36" s="112" t="s">
        <v>312</v>
      </c>
      <c r="G36" s="94" t="s">
        <v>312</v>
      </c>
      <c r="I36" s="190"/>
      <c r="J36" s="191"/>
      <c r="K36" s="190"/>
      <c r="L36" s="191"/>
      <c r="N36" s="94" t="s">
        <v>107</v>
      </c>
      <c r="O36" s="7">
        <v>36</v>
      </c>
      <c r="R36" s="202" t="s">
        <v>179</v>
      </c>
    </row>
    <row r="37" spans="1:18" x14ac:dyDescent="0.2">
      <c r="A37" s="190" t="s">
        <v>212</v>
      </c>
      <c r="B37" s="190" t="s">
        <v>212</v>
      </c>
      <c r="C37" s="94" t="s">
        <v>68</v>
      </c>
      <c r="D37" s="112" t="s">
        <v>312</v>
      </c>
      <c r="E37" s="94" t="s">
        <v>312</v>
      </c>
      <c r="F37" s="112" t="s">
        <v>312</v>
      </c>
      <c r="G37" s="94" t="s">
        <v>312</v>
      </c>
      <c r="I37" s="190"/>
      <c r="J37" s="191"/>
      <c r="K37" s="190"/>
      <c r="L37" s="191"/>
      <c r="N37" s="94" t="s">
        <v>107</v>
      </c>
      <c r="O37" s="7">
        <v>37</v>
      </c>
      <c r="R37" s="202" t="s">
        <v>180</v>
      </c>
    </row>
    <row r="38" spans="1:18" x14ac:dyDescent="0.2">
      <c r="A38" s="190" t="s">
        <v>212</v>
      </c>
      <c r="B38" s="190" t="s">
        <v>212</v>
      </c>
      <c r="C38" s="94" t="s">
        <v>68</v>
      </c>
      <c r="D38" s="112" t="s">
        <v>312</v>
      </c>
      <c r="E38" s="94" t="s">
        <v>312</v>
      </c>
      <c r="F38" s="112" t="s">
        <v>312</v>
      </c>
      <c r="G38" s="94" t="s">
        <v>312</v>
      </c>
      <c r="I38" s="190"/>
      <c r="J38" s="191"/>
      <c r="K38" s="190"/>
      <c r="L38" s="191"/>
      <c r="N38" s="94" t="s">
        <v>107</v>
      </c>
      <c r="O38" s="7">
        <v>38</v>
      </c>
      <c r="R38" s="202" t="s">
        <v>181</v>
      </c>
    </row>
    <row r="39" spans="1:18" x14ac:dyDescent="0.2">
      <c r="A39" s="190" t="s">
        <v>212</v>
      </c>
      <c r="B39" s="190" t="s">
        <v>212</v>
      </c>
      <c r="C39" s="94" t="s">
        <v>68</v>
      </c>
      <c r="D39" s="112" t="s">
        <v>312</v>
      </c>
      <c r="E39" s="94" t="s">
        <v>312</v>
      </c>
      <c r="F39" s="112" t="s">
        <v>312</v>
      </c>
      <c r="G39" s="94" t="s">
        <v>312</v>
      </c>
      <c r="I39" s="190"/>
      <c r="J39" s="191"/>
      <c r="K39" s="190"/>
      <c r="L39" s="191"/>
      <c r="N39" s="94" t="s">
        <v>107</v>
      </c>
      <c r="O39" s="7">
        <v>39</v>
      </c>
      <c r="R39" s="202" t="s">
        <v>182</v>
      </c>
    </row>
    <row r="40" spans="1:18" x14ac:dyDescent="0.2">
      <c r="A40" s="190" t="s">
        <v>212</v>
      </c>
      <c r="B40" s="190" t="s">
        <v>212</v>
      </c>
      <c r="C40" s="94" t="s">
        <v>68</v>
      </c>
      <c r="D40" s="112" t="s">
        <v>312</v>
      </c>
      <c r="E40" s="94" t="s">
        <v>312</v>
      </c>
      <c r="F40" s="112" t="s">
        <v>312</v>
      </c>
      <c r="G40" s="94" t="s">
        <v>312</v>
      </c>
      <c r="I40" s="190"/>
      <c r="J40" s="191"/>
      <c r="K40" s="190"/>
      <c r="L40" s="191"/>
      <c r="N40" s="94" t="s">
        <v>107</v>
      </c>
      <c r="O40" s="7">
        <v>40</v>
      </c>
      <c r="R40" s="202" t="s">
        <v>183</v>
      </c>
    </row>
    <row r="41" spans="1:18" x14ac:dyDescent="0.2">
      <c r="A41" s="190" t="s">
        <v>212</v>
      </c>
      <c r="B41" s="190" t="s">
        <v>212</v>
      </c>
      <c r="C41" s="94" t="s">
        <v>68</v>
      </c>
      <c r="D41" s="112" t="s">
        <v>312</v>
      </c>
      <c r="E41" s="94" t="s">
        <v>312</v>
      </c>
      <c r="F41" s="112" t="s">
        <v>312</v>
      </c>
      <c r="G41" s="94" t="s">
        <v>312</v>
      </c>
      <c r="I41" s="190"/>
      <c r="J41" s="191"/>
      <c r="K41" s="190"/>
      <c r="L41" s="191"/>
      <c r="N41" s="94" t="s">
        <v>107</v>
      </c>
      <c r="O41" s="7">
        <v>41</v>
      </c>
      <c r="R41" s="202" t="s">
        <v>184</v>
      </c>
    </row>
    <row r="42" spans="1:18" x14ac:dyDescent="0.2">
      <c r="A42" s="190" t="s">
        <v>212</v>
      </c>
      <c r="B42" s="190" t="s">
        <v>212</v>
      </c>
      <c r="C42" s="94" t="s">
        <v>68</v>
      </c>
      <c r="D42" s="112" t="s">
        <v>312</v>
      </c>
      <c r="E42" s="94" t="s">
        <v>312</v>
      </c>
      <c r="F42" s="112" t="s">
        <v>312</v>
      </c>
      <c r="G42" s="94" t="s">
        <v>312</v>
      </c>
      <c r="I42" s="190"/>
      <c r="J42" s="191"/>
      <c r="K42" s="190"/>
      <c r="L42" s="191"/>
      <c r="N42" s="94" t="s">
        <v>107</v>
      </c>
      <c r="O42" s="7">
        <v>42</v>
      </c>
      <c r="R42" s="202" t="s">
        <v>185</v>
      </c>
    </row>
    <row r="43" spans="1:18" x14ac:dyDescent="0.2">
      <c r="A43" s="190" t="s">
        <v>212</v>
      </c>
      <c r="B43" s="190" t="s">
        <v>212</v>
      </c>
      <c r="C43" s="94" t="s">
        <v>68</v>
      </c>
      <c r="D43" s="112" t="s">
        <v>312</v>
      </c>
      <c r="E43" s="94" t="s">
        <v>312</v>
      </c>
      <c r="F43" s="112" t="s">
        <v>312</v>
      </c>
      <c r="G43" s="94" t="s">
        <v>312</v>
      </c>
      <c r="I43" s="190"/>
      <c r="J43" s="191"/>
      <c r="K43" s="190"/>
      <c r="L43" s="191"/>
      <c r="N43" s="94" t="s">
        <v>107</v>
      </c>
      <c r="O43" s="7">
        <v>43</v>
      </c>
      <c r="R43" s="202" t="s">
        <v>186</v>
      </c>
    </row>
    <row r="44" spans="1:18" x14ac:dyDescent="0.2">
      <c r="A44" s="190" t="s">
        <v>212</v>
      </c>
      <c r="B44" s="190" t="s">
        <v>212</v>
      </c>
      <c r="C44" s="94" t="s">
        <v>68</v>
      </c>
      <c r="D44" s="112" t="s">
        <v>312</v>
      </c>
      <c r="E44" s="94" t="s">
        <v>312</v>
      </c>
      <c r="F44" s="112" t="s">
        <v>312</v>
      </c>
      <c r="G44" s="94" t="s">
        <v>312</v>
      </c>
      <c r="I44" s="190"/>
      <c r="J44" s="191"/>
      <c r="K44" s="190"/>
      <c r="L44" s="191"/>
      <c r="N44" s="94" t="s">
        <v>107</v>
      </c>
      <c r="O44" s="7">
        <v>44</v>
      </c>
      <c r="R44" s="202" t="s">
        <v>196</v>
      </c>
    </row>
    <row r="45" spans="1:18" x14ac:dyDescent="0.2">
      <c r="A45" s="190" t="s">
        <v>212</v>
      </c>
      <c r="B45" s="190" t="s">
        <v>212</v>
      </c>
      <c r="C45" s="94" t="s">
        <v>68</v>
      </c>
      <c r="D45" s="112" t="s">
        <v>312</v>
      </c>
      <c r="E45" s="94" t="s">
        <v>312</v>
      </c>
      <c r="F45" s="112" t="s">
        <v>312</v>
      </c>
      <c r="G45" s="94" t="s">
        <v>312</v>
      </c>
      <c r="I45" s="190"/>
      <c r="J45" s="191"/>
      <c r="K45" s="190"/>
      <c r="L45" s="191"/>
      <c r="N45" s="94" t="s">
        <v>107</v>
      </c>
      <c r="O45" s="7">
        <v>45</v>
      </c>
      <c r="R45" s="202" t="s">
        <v>230</v>
      </c>
    </row>
    <row r="46" spans="1:18" x14ac:dyDescent="0.2">
      <c r="A46" s="190" t="s">
        <v>212</v>
      </c>
      <c r="B46" s="190" t="s">
        <v>212</v>
      </c>
      <c r="C46" s="94" t="s">
        <v>68</v>
      </c>
      <c r="D46" s="112" t="s">
        <v>312</v>
      </c>
      <c r="E46" s="94" t="s">
        <v>312</v>
      </c>
      <c r="F46" s="112" t="s">
        <v>312</v>
      </c>
      <c r="G46" s="94" t="s">
        <v>312</v>
      </c>
      <c r="I46" s="190"/>
      <c r="J46" s="191"/>
      <c r="K46" s="190"/>
      <c r="L46" s="191"/>
      <c r="N46" s="94" t="s">
        <v>107</v>
      </c>
      <c r="O46" s="7">
        <v>46</v>
      </c>
    </row>
    <row r="47" spans="1:18" x14ac:dyDescent="0.2">
      <c r="A47" s="190" t="s">
        <v>212</v>
      </c>
      <c r="B47" s="190" t="s">
        <v>212</v>
      </c>
      <c r="C47" s="94" t="s">
        <v>68</v>
      </c>
      <c r="D47" s="112" t="s">
        <v>312</v>
      </c>
      <c r="E47" s="94" t="s">
        <v>312</v>
      </c>
      <c r="F47" s="112" t="s">
        <v>312</v>
      </c>
      <c r="G47" s="94" t="s">
        <v>312</v>
      </c>
      <c r="I47" s="190"/>
      <c r="J47" s="191"/>
      <c r="K47" s="190"/>
      <c r="L47" s="191"/>
      <c r="N47" s="94" t="s">
        <v>107</v>
      </c>
      <c r="O47" s="7">
        <v>47</v>
      </c>
    </row>
    <row r="48" spans="1:18" x14ac:dyDescent="0.2">
      <c r="A48" s="190" t="s">
        <v>212</v>
      </c>
      <c r="B48" s="190" t="s">
        <v>212</v>
      </c>
      <c r="C48" s="94" t="s">
        <v>68</v>
      </c>
      <c r="D48" s="112" t="s">
        <v>312</v>
      </c>
      <c r="E48" s="94" t="s">
        <v>312</v>
      </c>
      <c r="F48" s="112" t="s">
        <v>312</v>
      </c>
      <c r="G48" s="94" t="s">
        <v>312</v>
      </c>
      <c r="I48" s="190"/>
      <c r="J48" s="191"/>
      <c r="K48" s="190"/>
      <c r="L48" s="191"/>
      <c r="N48" s="94" t="s">
        <v>107</v>
      </c>
      <c r="O48" s="7">
        <v>48</v>
      </c>
    </row>
    <row r="49" spans="1:15" x14ac:dyDescent="0.2">
      <c r="A49" s="190" t="s">
        <v>212</v>
      </c>
      <c r="B49" s="190" t="s">
        <v>212</v>
      </c>
      <c r="C49" s="94" t="s">
        <v>68</v>
      </c>
      <c r="D49" s="112" t="s">
        <v>312</v>
      </c>
      <c r="E49" s="94" t="s">
        <v>312</v>
      </c>
      <c r="F49" s="112" t="s">
        <v>312</v>
      </c>
      <c r="G49" s="94" t="s">
        <v>312</v>
      </c>
      <c r="I49" s="190"/>
      <c r="J49" s="191"/>
      <c r="K49" s="190"/>
      <c r="L49" s="191"/>
      <c r="N49" s="94" t="s">
        <v>107</v>
      </c>
      <c r="O49" s="7">
        <v>49</v>
      </c>
    </row>
    <row r="50" spans="1:15" x14ac:dyDescent="0.2">
      <c r="A50" s="190" t="s">
        <v>212</v>
      </c>
      <c r="B50" s="190" t="s">
        <v>212</v>
      </c>
      <c r="C50" s="94" t="s">
        <v>68</v>
      </c>
      <c r="D50" s="112" t="s">
        <v>312</v>
      </c>
      <c r="E50" s="94" t="s">
        <v>312</v>
      </c>
      <c r="F50" s="112" t="s">
        <v>312</v>
      </c>
      <c r="G50" s="94" t="s">
        <v>312</v>
      </c>
      <c r="I50" s="190"/>
      <c r="J50" s="191"/>
      <c r="K50" s="190"/>
      <c r="L50" s="191"/>
      <c r="N50" s="94" t="s">
        <v>107</v>
      </c>
      <c r="O50" s="7">
        <v>50</v>
      </c>
    </row>
    <row r="51" spans="1:15" x14ac:dyDescent="0.2">
      <c r="A51" s="190" t="s">
        <v>212</v>
      </c>
      <c r="B51" s="190" t="s">
        <v>212</v>
      </c>
      <c r="C51" s="94" t="s">
        <v>68</v>
      </c>
      <c r="D51" s="112" t="s">
        <v>312</v>
      </c>
      <c r="E51" s="94" t="s">
        <v>312</v>
      </c>
      <c r="F51" s="112" t="s">
        <v>312</v>
      </c>
      <c r="G51" s="94" t="s">
        <v>312</v>
      </c>
      <c r="I51" s="190"/>
      <c r="J51" s="191"/>
      <c r="K51" s="190"/>
      <c r="L51" s="191"/>
      <c r="N51" s="94" t="s">
        <v>107</v>
      </c>
      <c r="O51" s="7">
        <v>51</v>
      </c>
    </row>
    <row r="52" spans="1:15" x14ac:dyDescent="0.2">
      <c r="A52" s="190" t="s">
        <v>212</v>
      </c>
      <c r="B52" s="190" t="s">
        <v>212</v>
      </c>
      <c r="C52" s="94" t="s">
        <v>68</v>
      </c>
      <c r="D52" s="112" t="s">
        <v>312</v>
      </c>
      <c r="E52" s="94" t="s">
        <v>312</v>
      </c>
      <c r="F52" s="112" t="s">
        <v>312</v>
      </c>
      <c r="G52" s="94" t="s">
        <v>312</v>
      </c>
      <c r="I52" s="190"/>
      <c r="J52" s="191"/>
      <c r="K52" s="190"/>
      <c r="L52" s="191"/>
      <c r="N52" s="94" t="s">
        <v>107</v>
      </c>
      <c r="O52" s="7">
        <v>52</v>
      </c>
    </row>
    <row r="53" spans="1:15" x14ac:dyDescent="0.2">
      <c r="A53" s="190" t="s">
        <v>212</v>
      </c>
      <c r="B53" s="190" t="s">
        <v>212</v>
      </c>
      <c r="C53" s="94" t="s">
        <v>68</v>
      </c>
      <c r="D53" s="112" t="s">
        <v>312</v>
      </c>
      <c r="E53" s="94" t="s">
        <v>312</v>
      </c>
      <c r="F53" s="112" t="s">
        <v>312</v>
      </c>
      <c r="G53" s="94" t="s">
        <v>312</v>
      </c>
      <c r="I53" s="190"/>
      <c r="J53" s="191"/>
      <c r="K53" s="190"/>
      <c r="L53" s="191"/>
      <c r="N53" s="94" t="s">
        <v>107</v>
      </c>
      <c r="O53" s="7">
        <v>53</v>
      </c>
    </row>
    <row r="54" spans="1:15" x14ac:dyDescent="0.2">
      <c r="A54" s="190" t="s">
        <v>212</v>
      </c>
      <c r="B54" s="190" t="s">
        <v>212</v>
      </c>
      <c r="C54" s="94" t="s">
        <v>68</v>
      </c>
      <c r="D54" s="112" t="s">
        <v>312</v>
      </c>
      <c r="E54" s="94" t="s">
        <v>312</v>
      </c>
      <c r="F54" s="112" t="s">
        <v>312</v>
      </c>
      <c r="G54" s="94" t="s">
        <v>312</v>
      </c>
      <c r="I54" s="190"/>
      <c r="J54" s="191"/>
      <c r="K54" s="190"/>
      <c r="L54" s="191"/>
      <c r="N54" s="94" t="s">
        <v>107</v>
      </c>
      <c r="O54" s="7">
        <v>54</v>
      </c>
    </row>
    <row r="55" spans="1:15" x14ac:dyDescent="0.2">
      <c r="A55" s="190" t="s">
        <v>212</v>
      </c>
      <c r="B55" s="190" t="s">
        <v>212</v>
      </c>
      <c r="C55" s="94" t="s">
        <v>68</v>
      </c>
      <c r="D55" s="112" t="s">
        <v>312</v>
      </c>
      <c r="E55" s="94" t="s">
        <v>312</v>
      </c>
      <c r="F55" s="112" t="s">
        <v>312</v>
      </c>
      <c r="G55" s="94" t="s">
        <v>312</v>
      </c>
      <c r="I55" s="190"/>
      <c r="J55" s="191"/>
      <c r="K55" s="190"/>
      <c r="L55" s="191"/>
      <c r="N55" s="94" t="s">
        <v>107</v>
      </c>
      <c r="O55" s="7">
        <v>55</v>
      </c>
    </row>
    <row r="56" spans="1:15" x14ac:dyDescent="0.2">
      <c r="A56" s="190" t="s">
        <v>212</v>
      </c>
      <c r="B56" s="190" t="s">
        <v>212</v>
      </c>
      <c r="C56" s="94" t="s">
        <v>68</v>
      </c>
      <c r="D56" s="112" t="s">
        <v>312</v>
      </c>
      <c r="E56" s="94" t="s">
        <v>312</v>
      </c>
      <c r="F56" s="112" t="s">
        <v>312</v>
      </c>
      <c r="G56" s="94" t="s">
        <v>312</v>
      </c>
      <c r="I56" s="190"/>
      <c r="J56" s="191"/>
      <c r="K56" s="190"/>
      <c r="L56" s="191"/>
      <c r="N56" s="94" t="s">
        <v>107</v>
      </c>
      <c r="O56" s="7">
        <v>56</v>
      </c>
    </row>
    <row r="57" spans="1:15" x14ac:dyDescent="0.2">
      <c r="A57" s="190" t="s">
        <v>212</v>
      </c>
      <c r="B57" s="190" t="s">
        <v>212</v>
      </c>
      <c r="C57" s="94" t="s">
        <v>68</v>
      </c>
      <c r="D57" s="112" t="s">
        <v>312</v>
      </c>
      <c r="E57" s="94" t="s">
        <v>312</v>
      </c>
      <c r="F57" s="112" t="s">
        <v>312</v>
      </c>
      <c r="G57" s="94" t="s">
        <v>312</v>
      </c>
      <c r="I57" s="190"/>
      <c r="J57" s="191"/>
      <c r="K57" s="190"/>
      <c r="L57" s="191"/>
      <c r="N57" s="94" t="s">
        <v>107</v>
      </c>
      <c r="O57" s="7">
        <v>57</v>
      </c>
    </row>
    <row r="58" spans="1:15" x14ac:dyDescent="0.2">
      <c r="A58" s="190" t="s">
        <v>212</v>
      </c>
      <c r="B58" s="190" t="s">
        <v>212</v>
      </c>
      <c r="C58" s="94" t="s">
        <v>68</v>
      </c>
      <c r="D58" s="112" t="s">
        <v>312</v>
      </c>
      <c r="E58" s="94" t="s">
        <v>312</v>
      </c>
      <c r="F58" s="112" t="s">
        <v>312</v>
      </c>
      <c r="G58" s="94" t="s">
        <v>312</v>
      </c>
      <c r="I58" s="190"/>
      <c r="J58" s="191"/>
      <c r="K58" s="190"/>
      <c r="L58" s="191"/>
      <c r="N58" s="94" t="s">
        <v>107</v>
      </c>
      <c r="O58" s="7">
        <v>58</v>
      </c>
    </row>
    <row r="59" spans="1:15" x14ac:dyDescent="0.2">
      <c r="A59" s="190" t="s">
        <v>212</v>
      </c>
      <c r="B59" s="190" t="s">
        <v>212</v>
      </c>
      <c r="C59" s="94" t="s">
        <v>68</v>
      </c>
      <c r="D59" s="112" t="s">
        <v>312</v>
      </c>
      <c r="E59" s="94" t="s">
        <v>312</v>
      </c>
      <c r="F59" s="112" t="s">
        <v>312</v>
      </c>
      <c r="G59" s="94" t="s">
        <v>312</v>
      </c>
      <c r="I59" s="190"/>
      <c r="J59" s="191"/>
      <c r="K59" s="190"/>
      <c r="L59" s="191"/>
      <c r="N59" s="94" t="s">
        <v>107</v>
      </c>
      <c r="O59" s="7">
        <v>59</v>
      </c>
    </row>
    <row r="60" spans="1:15" x14ac:dyDescent="0.2">
      <c r="A60" s="190" t="s">
        <v>212</v>
      </c>
      <c r="B60" s="190" t="s">
        <v>212</v>
      </c>
      <c r="C60" s="94" t="s">
        <v>68</v>
      </c>
      <c r="D60" s="112" t="s">
        <v>312</v>
      </c>
      <c r="E60" s="94" t="s">
        <v>312</v>
      </c>
      <c r="F60" s="112" t="s">
        <v>312</v>
      </c>
      <c r="G60" s="94" t="s">
        <v>312</v>
      </c>
      <c r="I60" s="190"/>
      <c r="J60" s="191"/>
      <c r="K60" s="190"/>
      <c r="L60" s="191"/>
      <c r="N60" s="94" t="s">
        <v>107</v>
      </c>
      <c r="O60" s="7">
        <v>60</v>
      </c>
    </row>
    <row r="61" spans="1:15" x14ac:dyDescent="0.2">
      <c r="A61" s="190" t="s">
        <v>212</v>
      </c>
      <c r="B61" s="190" t="s">
        <v>212</v>
      </c>
      <c r="C61" s="94" t="s">
        <v>68</v>
      </c>
      <c r="D61" s="112" t="s">
        <v>312</v>
      </c>
      <c r="E61" s="94" t="s">
        <v>312</v>
      </c>
      <c r="F61" s="112" t="s">
        <v>312</v>
      </c>
      <c r="G61" s="94" t="s">
        <v>312</v>
      </c>
      <c r="I61" s="190"/>
      <c r="J61" s="191"/>
      <c r="K61" s="190"/>
      <c r="L61" s="191"/>
      <c r="N61" s="94" t="s">
        <v>107</v>
      </c>
      <c r="O61" s="7">
        <v>61</v>
      </c>
    </row>
    <row r="62" spans="1:15" x14ac:dyDescent="0.2">
      <c r="A62" s="190" t="s">
        <v>212</v>
      </c>
      <c r="B62" s="190" t="s">
        <v>212</v>
      </c>
      <c r="C62" s="94" t="s">
        <v>68</v>
      </c>
      <c r="D62" s="112" t="s">
        <v>312</v>
      </c>
      <c r="E62" s="94" t="s">
        <v>312</v>
      </c>
      <c r="F62" s="112" t="s">
        <v>312</v>
      </c>
      <c r="G62" s="94" t="s">
        <v>312</v>
      </c>
      <c r="I62" s="190"/>
      <c r="J62" s="191"/>
      <c r="K62" s="190"/>
      <c r="L62" s="191"/>
      <c r="N62" s="94" t="s">
        <v>107</v>
      </c>
      <c r="O62" s="7">
        <v>62</v>
      </c>
    </row>
    <row r="63" spans="1:15" x14ac:dyDescent="0.2">
      <c r="A63" s="190" t="s">
        <v>212</v>
      </c>
      <c r="B63" s="190" t="s">
        <v>212</v>
      </c>
      <c r="C63" s="94" t="s">
        <v>68</v>
      </c>
      <c r="D63" s="112" t="s">
        <v>312</v>
      </c>
      <c r="E63" s="94" t="s">
        <v>312</v>
      </c>
      <c r="F63" s="112" t="s">
        <v>312</v>
      </c>
      <c r="G63" s="94" t="s">
        <v>312</v>
      </c>
      <c r="I63" s="190"/>
      <c r="J63" s="191"/>
      <c r="K63" s="190"/>
      <c r="L63" s="191"/>
      <c r="N63" s="94" t="s">
        <v>107</v>
      </c>
      <c r="O63" s="7">
        <v>63</v>
      </c>
    </row>
    <row r="64" spans="1:15" x14ac:dyDescent="0.2">
      <c r="A64" s="190" t="s">
        <v>212</v>
      </c>
      <c r="B64" s="190" t="s">
        <v>212</v>
      </c>
      <c r="C64" s="94" t="s">
        <v>68</v>
      </c>
      <c r="D64" s="112" t="s">
        <v>312</v>
      </c>
      <c r="E64" s="94" t="s">
        <v>312</v>
      </c>
      <c r="F64" s="112" t="s">
        <v>312</v>
      </c>
      <c r="G64" s="94" t="s">
        <v>312</v>
      </c>
      <c r="I64" s="190"/>
      <c r="J64" s="191"/>
      <c r="K64" s="190"/>
      <c r="L64" s="191"/>
      <c r="N64" s="94" t="s">
        <v>107</v>
      </c>
      <c r="O64" s="7">
        <v>64</v>
      </c>
    </row>
    <row r="65" spans="1:15" x14ac:dyDescent="0.2">
      <c r="A65" s="190" t="s">
        <v>212</v>
      </c>
      <c r="B65" s="190" t="s">
        <v>212</v>
      </c>
      <c r="C65" s="94" t="s">
        <v>68</v>
      </c>
      <c r="D65" s="112" t="s">
        <v>312</v>
      </c>
      <c r="E65" s="94" t="s">
        <v>312</v>
      </c>
      <c r="F65" s="112" t="s">
        <v>312</v>
      </c>
      <c r="G65" s="94" t="s">
        <v>312</v>
      </c>
      <c r="I65" s="190"/>
      <c r="J65" s="191"/>
      <c r="K65" s="190"/>
      <c r="L65" s="191"/>
      <c r="N65" s="94" t="s">
        <v>107</v>
      </c>
      <c r="O65" s="7">
        <v>65</v>
      </c>
    </row>
    <row r="66" spans="1:15" x14ac:dyDescent="0.2">
      <c r="A66" s="190" t="s">
        <v>212</v>
      </c>
      <c r="B66" s="190" t="s">
        <v>212</v>
      </c>
      <c r="C66" s="94" t="s">
        <v>68</v>
      </c>
      <c r="D66" s="112" t="s">
        <v>312</v>
      </c>
      <c r="E66" s="94" t="s">
        <v>312</v>
      </c>
      <c r="F66" s="112" t="s">
        <v>312</v>
      </c>
      <c r="G66" s="94" t="s">
        <v>312</v>
      </c>
      <c r="I66" s="190"/>
      <c r="J66" s="191"/>
      <c r="K66" s="190"/>
      <c r="L66" s="191"/>
      <c r="N66" s="94" t="s">
        <v>107</v>
      </c>
      <c r="O66" s="7">
        <v>66</v>
      </c>
    </row>
    <row r="67" spans="1:15" x14ac:dyDescent="0.2">
      <c r="A67" s="190" t="s">
        <v>212</v>
      </c>
      <c r="B67" s="190" t="s">
        <v>212</v>
      </c>
      <c r="C67" s="94" t="s">
        <v>68</v>
      </c>
      <c r="D67" s="112" t="s">
        <v>312</v>
      </c>
      <c r="E67" s="94" t="s">
        <v>312</v>
      </c>
      <c r="F67" s="112" t="s">
        <v>312</v>
      </c>
      <c r="G67" s="94" t="s">
        <v>312</v>
      </c>
      <c r="I67" s="190"/>
      <c r="J67" s="191"/>
      <c r="K67" s="190"/>
      <c r="L67" s="191"/>
      <c r="N67" s="94" t="s">
        <v>107</v>
      </c>
      <c r="O67" s="7">
        <v>67</v>
      </c>
    </row>
    <row r="68" spans="1:15" x14ac:dyDescent="0.2">
      <c r="A68" s="190" t="s">
        <v>212</v>
      </c>
      <c r="B68" s="190" t="s">
        <v>212</v>
      </c>
      <c r="C68" s="94" t="s">
        <v>68</v>
      </c>
      <c r="D68" s="112" t="s">
        <v>312</v>
      </c>
      <c r="E68" s="94" t="s">
        <v>312</v>
      </c>
      <c r="F68" s="112" t="s">
        <v>312</v>
      </c>
      <c r="G68" s="94" t="s">
        <v>312</v>
      </c>
      <c r="I68" s="190"/>
      <c r="J68" s="191"/>
      <c r="K68" s="190"/>
      <c r="L68" s="191"/>
      <c r="N68" s="94" t="s">
        <v>107</v>
      </c>
      <c r="O68" s="7">
        <v>68</v>
      </c>
    </row>
    <row r="69" spans="1:15" x14ac:dyDescent="0.2">
      <c r="A69" s="190" t="s">
        <v>212</v>
      </c>
      <c r="B69" s="190" t="s">
        <v>212</v>
      </c>
      <c r="C69" s="94" t="s">
        <v>68</v>
      </c>
      <c r="D69" s="112" t="s">
        <v>312</v>
      </c>
      <c r="E69" s="94" t="s">
        <v>312</v>
      </c>
      <c r="F69" s="112" t="s">
        <v>312</v>
      </c>
      <c r="G69" s="94" t="s">
        <v>312</v>
      </c>
      <c r="I69" s="190"/>
      <c r="J69" s="191"/>
      <c r="K69" s="190"/>
      <c r="L69" s="191"/>
      <c r="N69" s="94" t="s">
        <v>107</v>
      </c>
      <c r="O69" s="7">
        <v>69</v>
      </c>
    </row>
    <row r="70" spans="1:15" x14ac:dyDescent="0.2">
      <c r="A70" s="190" t="s">
        <v>212</v>
      </c>
      <c r="B70" s="190" t="s">
        <v>212</v>
      </c>
      <c r="C70" s="94" t="s">
        <v>68</v>
      </c>
      <c r="D70" s="112" t="s">
        <v>312</v>
      </c>
      <c r="E70" s="94" t="s">
        <v>312</v>
      </c>
      <c r="F70" s="112" t="s">
        <v>312</v>
      </c>
      <c r="G70" s="94" t="s">
        <v>312</v>
      </c>
      <c r="I70" s="190"/>
      <c r="J70" s="191"/>
      <c r="K70" s="190"/>
      <c r="L70" s="191"/>
      <c r="N70" s="94" t="s">
        <v>107</v>
      </c>
      <c r="O70" s="7">
        <v>70</v>
      </c>
    </row>
    <row r="71" spans="1:15" x14ac:dyDescent="0.2">
      <c r="A71" s="112"/>
      <c r="B71" s="112"/>
      <c r="C71" s="94"/>
      <c r="D71" s="112"/>
      <c r="E71" s="94"/>
      <c r="F71" s="112"/>
      <c r="G71" s="94"/>
      <c r="I71" s="112"/>
      <c r="J71" s="94"/>
      <c r="K71" s="112"/>
      <c r="L71" s="94"/>
      <c r="N71" s="94"/>
    </row>
    <row r="72" spans="1:15" x14ac:dyDescent="0.2">
      <c r="A72" s="112"/>
      <c r="B72" s="112"/>
      <c r="C72" s="94"/>
      <c r="D72" s="112"/>
      <c r="E72" s="94"/>
      <c r="F72" s="112"/>
      <c r="G72" s="94"/>
      <c r="I72" s="112"/>
      <c r="J72" s="94"/>
      <c r="K72" s="112"/>
      <c r="L72" s="94"/>
      <c r="N72" s="94"/>
    </row>
    <row r="73" spans="1:15" x14ac:dyDescent="0.2">
      <c r="A73" s="112"/>
      <c r="B73" s="112"/>
      <c r="C73" s="94"/>
      <c r="D73" s="112"/>
      <c r="E73" s="94"/>
      <c r="F73" s="112"/>
      <c r="G73" s="94"/>
      <c r="I73" s="112"/>
      <c r="J73" s="94"/>
      <c r="K73" s="112"/>
      <c r="L73" s="94"/>
      <c r="N73" s="94"/>
    </row>
    <row r="74" spans="1:15" x14ac:dyDescent="0.2">
      <c r="A74" s="112"/>
      <c r="B74" s="112"/>
      <c r="C74" s="94"/>
      <c r="D74" s="112"/>
      <c r="E74" s="94"/>
      <c r="F74" s="112"/>
      <c r="G74" s="94"/>
      <c r="I74" s="112"/>
      <c r="J74" s="94"/>
      <c r="K74" s="112"/>
      <c r="L74" s="94"/>
      <c r="N74" s="94"/>
    </row>
    <row r="75" spans="1:15" x14ac:dyDescent="0.2">
      <c r="A75" s="112"/>
      <c r="B75" s="112"/>
      <c r="C75" s="94"/>
      <c r="D75" s="112"/>
      <c r="E75" s="94"/>
      <c r="F75" s="112"/>
      <c r="G75" s="94"/>
      <c r="I75" s="112"/>
      <c r="J75" s="94"/>
      <c r="K75" s="112"/>
      <c r="L75" s="94"/>
      <c r="N75" s="94"/>
    </row>
    <row r="76" spans="1:15" x14ac:dyDescent="0.2">
      <c r="A76" s="112"/>
      <c r="B76" s="112"/>
      <c r="C76" s="94"/>
      <c r="D76" s="112"/>
      <c r="E76" s="94"/>
      <c r="F76" s="112"/>
      <c r="G76" s="94"/>
      <c r="I76" s="112"/>
      <c r="J76" s="94"/>
      <c r="K76" s="112"/>
      <c r="L76" s="94"/>
      <c r="N76" s="94"/>
    </row>
    <row r="77" spans="1:15" x14ac:dyDescent="0.2">
      <c r="A77" s="112"/>
      <c r="B77" s="112"/>
      <c r="C77" s="94"/>
      <c r="D77" s="112"/>
      <c r="E77" s="94"/>
      <c r="F77" s="112"/>
      <c r="G77" s="94"/>
      <c r="I77" s="112"/>
      <c r="J77" s="94"/>
      <c r="K77" s="112"/>
      <c r="L77" s="94"/>
      <c r="N77" s="94"/>
    </row>
    <row r="78" spans="1:15" x14ac:dyDescent="0.2">
      <c r="A78" s="112"/>
      <c r="B78" s="112"/>
      <c r="C78" s="94"/>
      <c r="D78" s="112"/>
      <c r="E78" s="94"/>
      <c r="F78" s="112"/>
      <c r="G78" s="94"/>
      <c r="I78" s="112"/>
      <c r="J78" s="94"/>
      <c r="K78" s="112"/>
      <c r="L78" s="94"/>
      <c r="N78" s="94"/>
    </row>
    <row r="79" spans="1:15" x14ac:dyDescent="0.2">
      <c r="A79" s="112"/>
      <c r="B79" s="112"/>
      <c r="C79" s="94"/>
      <c r="D79" s="112"/>
      <c r="E79" s="94"/>
      <c r="F79" s="112"/>
      <c r="G79" s="94"/>
      <c r="I79" s="112"/>
      <c r="J79" s="94"/>
      <c r="K79" s="112"/>
      <c r="L79" s="94"/>
      <c r="N79" s="94"/>
    </row>
    <row r="80" spans="1:15" x14ac:dyDescent="0.2">
      <c r="A80" s="112"/>
      <c r="B80" s="112"/>
      <c r="C80" s="94"/>
      <c r="D80" s="112"/>
      <c r="E80" s="94"/>
      <c r="F80" s="112"/>
      <c r="G80" s="94"/>
      <c r="I80" s="112"/>
      <c r="J80" s="94"/>
      <c r="K80" s="112"/>
      <c r="L80" s="94"/>
      <c r="N80" s="94"/>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48</vt:i4>
      </vt:variant>
    </vt:vector>
  </HeadingPairs>
  <TitlesOfParts>
    <vt:vector size="58" baseType="lpstr">
      <vt:lpstr>Readme</vt:lpstr>
      <vt:lpstr>Entries</vt:lpstr>
      <vt:lpstr>Entries DMT</vt:lpstr>
      <vt:lpstr>Rules of Entry</vt:lpstr>
      <vt:lpstr>FormInstructions</vt:lpstr>
      <vt:lpstr>Clubs</vt:lpstr>
      <vt:lpstr>Lists</vt:lpstr>
      <vt:lpstr>ListsM</vt:lpstr>
      <vt:lpstr>ListsDMT</vt:lpstr>
      <vt:lpstr>ListsDMTM</vt:lpstr>
      <vt:lpstr>ListsDMT!Ages</vt:lpstr>
      <vt:lpstr>ListsDMTM!Ages</vt:lpstr>
      <vt:lpstr>ListsM!Ages</vt:lpstr>
      <vt:lpstr>Ages</vt:lpstr>
      <vt:lpstr>Club</vt:lpstr>
      <vt:lpstr>Clubnames</vt:lpstr>
      <vt:lpstr>DMTAgesF</vt:lpstr>
      <vt:lpstr>DMTAgesM</vt:lpstr>
      <vt:lpstr>ListsDMT!Gender</vt:lpstr>
      <vt:lpstr>ListsDMTM!Gender</vt:lpstr>
      <vt:lpstr>ListsM!Gender</vt:lpstr>
      <vt:lpstr>Gender</vt:lpstr>
      <vt:lpstr>ListsDMT!Grade</vt:lpstr>
      <vt:lpstr>ListsDMTM!Grade</vt:lpstr>
      <vt:lpstr>ListsM!Grade</vt:lpstr>
      <vt:lpstr>Grade</vt:lpstr>
      <vt:lpstr>GradeAges</vt:lpstr>
      <vt:lpstr>GradeAgesM</vt:lpstr>
      <vt:lpstr>GradesDMT</vt:lpstr>
      <vt:lpstr>ListsDMTM!GradesDMTM</vt:lpstr>
      <vt:lpstr>ListsDMT!GradeTRA</vt:lpstr>
      <vt:lpstr>ListsDMTM!GradeTRA</vt:lpstr>
      <vt:lpstr>ListsDMT!Half</vt:lpstr>
      <vt:lpstr>ListsDMTM!Half</vt:lpstr>
      <vt:lpstr>ListsM!Half</vt:lpstr>
      <vt:lpstr>Half</vt:lpstr>
      <vt:lpstr>ListsDMT!Jobs</vt:lpstr>
      <vt:lpstr>ListsDMTM!Jobs</vt:lpstr>
      <vt:lpstr>ListsM!Jobs</vt:lpstr>
      <vt:lpstr>Jobs</vt:lpstr>
      <vt:lpstr>ListsDMT!Judges</vt:lpstr>
      <vt:lpstr>ListsDMTM!Judges</vt:lpstr>
      <vt:lpstr>ListsM!Judges</vt:lpstr>
      <vt:lpstr>Judges</vt:lpstr>
      <vt:lpstr>Entries!Print_Area</vt:lpstr>
      <vt:lpstr>'Entries DMT'!Print_Area</vt:lpstr>
      <vt:lpstr>FormInstructions!Print_Area</vt:lpstr>
      <vt:lpstr>Lists!Print_Area</vt:lpstr>
      <vt:lpstr>ListsDMT!Print_Area</vt:lpstr>
      <vt:lpstr>ListsDMTM!Print_Area</vt:lpstr>
      <vt:lpstr>ListsM!Print_Area</vt:lpstr>
      <vt:lpstr>'Rules of Entry'!Print_Area</vt:lpstr>
      <vt:lpstr>ListsDMT!Teams</vt:lpstr>
      <vt:lpstr>ListsDMTM!Teams</vt:lpstr>
      <vt:lpstr>ListsM!Teams</vt:lpstr>
      <vt:lpstr>Teams</vt:lpstr>
      <vt:lpstr>ListsM!When</vt:lpstr>
      <vt:lpstr>When</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Neil Pike</cp:lastModifiedBy>
  <cp:lastPrinted>2008-07-08T09:32:29Z</cp:lastPrinted>
  <dcterms:created xsi:type="dcterms:W3CDTF">2006-11-30T14:34:18Z</dcterms:created>
  <dcterms:modified xsi:type="dcterms:W3CDTF">2016-12-06T18:57:05Z</dcterms:modified>
</cp:coreProperties>
</file>