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330" windowHeight="10185" tabRatio="516" activeTab="0"/>
  </bookViews>
  <sheets>
    <sheet name="Readme" sheetId="1" r:id="rId1"/>
    <sheet name="FormInstructions" sheetId="2" r:id="rId2"/>
    <sheet name="Rules of Entry" sheetId="3" r:id="rId3"/>
    <sheet name="Entries" sheetId="4" r:id="rId4"/>
    <sheet name="Clubs" sheetId="5" r:id="rId5"/>
    <sheet name="Lists" sheetId="6" state="hidden" r:id="rId6"/>
    <sheet name="ListsM" sheetId="7" state="hidden" r:id="rId7"/>
  </sheets>
  <definedNames>
    <definedName name="_xlnm._FilterDatabase" localSheetId="4" hidden="1">'Clubs'!$A$1:$J$35</definedName>
    <definedName name="Ages" localSheetId="6">'ListsM'!$K$2:$K$80</definedName>
    <definedName name="Ages">'Lists'!$K$2:$K$80</definedName>
    <definedName name="Classes" localSheetId="6">'ListsM'!#REF!</definedName>
    <definedName name="Classes">'Lists'!#REF!</definedName>
    <definedName name="Club">'Clubs'!$A$1</definedName>
    <definedName name="Clubnames">'Clubs'!$A$2:$A$54</definedName>
    <definedName name="DMTAgesF">#REF!</definedName>
    <definedName name="DMTAgesM">#REF!</definedName>
    <definedName name="Gender" localSheetId="6">'ListsM'!$N$14:$N$15</definedName>
    <definedName name="Gender">'Lists'!$N$14:$N$15</definedName>
    <definedName name="Grade" localSheetId="6">'ListsM'!$C$1:$H$1</definedName>
    <definedName name="Grade">'Lists'!$C$1:$H$1</definedName>
    <definedName name="GradesDMT">#REF!</definedName>
    <definedName name="GradeTRA" localSheetId="6">'ListsM'!$C$1:$I$1</definedName>
    <definedName name="GradeTRA">'Lists'!$C$1:$I$1</definedName>
    <definedName name="Half" localSheetId="6">'ListsM'!$N$25:$N$26</definedName>
    <definedName name="Half">'Lists'!$N$25:$N$26</definedName>
    <definedName name="Jobs" localSheetId="6">'ListsM'!$O$5:$O$26</definedName>
    <definedName name="Jobs">'Lists'!$O$5:$O$26</definedName>
    <definedName name="Judges" localSheetId="6">'ListsM'!$O$31:$O$45</definedName>
    <definedName name="Judges">'Lists'!$O$31:$O$45</definedName>
    <definedName name="_xlnm.Print_Area" localSheetId="3">'Entries'!$A$1:$I$121</definedName>
    <definedName name="_xlnm.Print_Area" localSheetId="1">'FormInstructions'!$A$1:$B$34</definedName>
    <definedName name="_xlnm.Print_Area" localSheetId="5">'Lists'!$A$1:$P$80</definedName>
    <definedName name="_xlnm.Print_Area" localSheetId="6">'ListsM'!$A$1:$P$80</definedName>
    <definedName name="_xlnm.Print_Area" localSheetId="2">'Rules of Entry'!$A$1:$H$34</definedName>
    <definedName name="Teams" localSheetId="6">'ListsM'!$N$5:$N$12</definedName>
    <definedName name="Teams">'Lists'!$N$5:$N$12</definedName>
    <definedName name="TRAAgesF">'Lists'!$C$1:$I$70</definedName>
    <definedName name="TRAAgesM">'ListsM'!$C$1:$I$70</definedName>
    <definedName name="When" localSheetId="6">'ListsM'!$N$20:$N$22</definedName>
    <definedName name="When">'Lists'!$N$20:$N$22</definedName>
    <definedName name="YesBlank">'Lists'!$R$4:$R$5</definedName>
  </definedNames>
  <calcPr fullCalcOnLoad="1"/>
</workbook>
</file>

<file path=xl/comments4.xml><?xml version="1.0" encoding="utf-8"?>
<comments xmlns="http://schemas.openxmlformats.org/spreadsheetml/2006/main">
  <authors>
    <author>Chris Edwards</author>
    <author>neil</author>
  </authors>
  <commentList>
    <comment ref="C7" authorId="0">
      <text>
        <r>
          <rPr>
            <b/>
            <sz val="8"/>
            <rFont val="Tahoma"/>
            <family val="2"/>
          </rPr>
          <t>To change any of the club details fields, edit the entries on the 'Clubs' worksheet</t>
        </r>
        <r>
          <rPr>
            <sz val="8"/>
            <rFont val="Tahoma"/>
            <family val="2"/>
          </rPr>
          <t xml:space="preserve">
</t>
        </r>
      </text>
    </comment>
    <comment ref="B1" authorId="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E15" authorId="0">
      <text>
        <r>
          <rPr>
            <b/>
            <sz val="8"/>
            <rFont val="Tahoma"/>
            <family val="2"/>
          </rPr>
          <t xml:space="preserve">Please enter dates as DD/MM/YYYY 
e.g.    3/11/1996
If you don't have exact DOB use one that gets them in the right group and then send correction later
</t>
        </r>
      </text>
    </comment>
    <comment ref="H15" authorId="0">
      <text>
        <r>
          <rPr>
            <b/>
            <sz val="8"/>
            <rFont val="Tahoma"/>
            <family val="2"/>
          </rPr>
          <t xml:space="preserve">Age groups are automatically  calculated from the date of birth and cannot be changed.  Make up a DoB if you have to.
</t>
        </r>
      </text>
    </comment>
    <comment ref="I15" authorId="0">
      <text>
        <r>
          <rPr>
            <b/>
            <sz val="8"/>
            <rFont val="Tahoma"/>
            <family val="2"/>
          </rPr>
          <t>Teams can be 3 to 4 from the same club, of the same age, band &amp; sex.</t>
        </r>
      </text>
    </comment>
    <comment ref="E18" authorId="0">
      <text>
        <r>
          <rPr>
            <b/>
            <sz val="8"/>
            <rFont val="Tahoma"/>
            <family val="2"/>
          </rPr>
          <t>Pick the judge qualification level from the list</t>
        </r>
      </text>
    </comment>
    <comment ref="I3" authorId="0">
      <text>
        <r>
          <rPr>
            <b/>
            <sz val="8"/>
            <rFont val="Tahoma"/>
            <family val="2"/>
          </rPr>
          <t>Changing the year here will recalculate the age groups automatically</t>
        </r>
      </text>
    </comment>
    <comment ref="A18" authorId="0">
      <text>
        <r>
          <rPr>
            <b/>
            <sz val="8"/>
            <rFont val="Tahoma"/>
            <family val="2"/>
          </rPr>
          <t>You must supply judges / officials according to the number of entrants you have.  3 or more need 1 judge, 8 or more need 1 judge + 1 official etc.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t>
        </r>
      </text>
    </comment>
    <comment ref="H18" authorId="0">
      <text>
        <r>
          <rPr>
            <b/>
            <sz val="8"/>
            <rFont val="Tahoma"/>
            <family val="2"/>
          </rPr>
          <t>If your judge / official can only do half a day, choose morning / afternoon from here and provide a second judge / official for the other half day.</t>
        </r>
        <r>
          <rPr>
            <sz val="8"/>
            <rFont val="Tahoma"/>
            <family val="2"/>
          </rPr>
          <t xml:space="preserve">
</t>
        </r>
      </text>
    </comment>
    <comment ref="A32" authorId="0">
      <text>
        <r>
          <rPr>
            <b/>
            <sz val="8"/>
            <rFont val="Tahoma"/>
            <family val="2"/>
          </rPr>
          <t>You must supply judges / officials according to the number of entrants you have.  3 or more need 1 judge, 8 or more need 1 judge + 1 official etc.</t>
        </r>
        <r>
          <rPr>
            <sz val="8"/>
            <rFont val="Tahoma"/>
            <family val="2"/>
          </rPr>
          <t xml:space="preserve">
</t>
        </r>
      </text>
    </comment>
    <comment ref="E32" authorId="0">
      <text>
        <r>
          <rPr>
            <b/>
            <sz val="8"/>
            <rFont val="Tahoma"/>
            <family val="2"/>
          </rPr>
          <t>Pick the judge qualification level from the list.  Use 'novice' for anyone who has not yet passed a judging course.</t>
        </r>
      </text>
    </comment>
    <comment ref="H32" authorId="0">
      <text>
        <r>
          <rPr>
            <b/>
            <sz val="8"/>
            <rFont val="Tahoma"/>
            <family val="2"/>
          </rPr>
          <t>If your judge / official can only do half a day, choose morning / afternoon from here and provide a second judge / official for the other half day.</t>
        </r>
        <r>
          <rPr>
            <sz val="8"/>
            <rFont val="Tahoma"/>
            <family val="2"/>
          </rPr>
          <t xml:space="preserve">
</t>
        </r>
      </text>
    </comment>
    <comment ref="A57" authorId="0">
      <text>
        <r>
          <rPr>
            <b/>
            <sz val="8"/>
            <rFont val="Tahoma"/>
            <family val="2"/>
          </rPr>
          <t>You must supply judges / officials according to the number of entrants you have.  3 or more need 1 judge, 8 or more need 1 judge + 1 official etc.</t>
        </r>
        <r>
          <rPr>
            <sz val="8"/>
            <rFont val="Tahoma"/>
            <family val="2"/>
          </rPr>
          <t xml:space="preserve">
</t>
        </r>
      </text>
    </comment>
    <comment ref="E57" authorId="0">
      <text>
        <r>
          <rPr>
            <b/>
            <sz val="8"/>
            <rFont val="Tahoma"/>
            <family val="2"/>
          </rPr>
          <t>Pick the judge qualification level from the list.  Use 'novice' for anyone who has not yet passed a judging course.</t>
        </r>
      </text>
    </comment>
    <comment ref="H57" authorId="0">
      <text>
        <r>
          <rPr>
            <b/>
            <sz val="8"/>
            <rFont val="Tahoma"/>
            <family val="2"/>
          </rPr>
          <t>If your judge / official can only do half a day, choose morning / afternoon from here and provide a second judge / official for the other half day.</t>
        </r>
        <r>
          <rPr>
            <sz val="8"/>
            <rFont val="Tahoma"/>
            <family val="2"/>
          </rPr>
          <t xml:space="preserve">
</t>
        </r>
      </text>
    </comment>
    <comment ref="A79" authorId="0">
      <text>
        <r>
          <rPr>
            <b/>
            <sz val="8"/>
            <rFont val="Tahoma"/>
            <family val="2"/>
          </rPr>
          <t>You must supply judges / officials according to the number of entrants you have.  3 or more need 1 judge, 8 or more need 1 judge + 1 official etc.</t>
        </r>
        <r>
          <rPr>
            <sz val="8"/>
            <rFont val="Tahoma"/>
            <family val="2"/>
          </rPr>
          <t xml:space="preserve">
</t>
        </r>
      </text>
    </comment>
    <comment ref="E79" authorId="0">
      <text>
        <r>
          <rPr>
            <b/>
            <sz val="8"/>
            <rFont val="Tahoma"/>
            <family val="2"/>
          </rPr>
          <t>Pick the judge qualification level from the list.  Use 'novice' for anyone who has not yet passed a judging course.</t>
        </r>
      </text>
    </comment>
    <comment ref="H79" authorId="0">
      <text>
        <r>
          <rPr>
            <b/>
            <sz val="8"/>
            <rFont val="Tahoma"/>
            <family val="2"/>
          </rPr>
          <t>If your judge / official can only do half a day, choose morning / afternoon from here and provide a second judge / official for the other half day.</t>
        </r>
        <r>
          <rPr>
            <sz val="8"/>
            <rFont val="Tahoma"/>
            <family val="2"/>
          </rPr>
          <t xml:space="preserve">
</t>
        </r>
      </text>
    </comment>
    <comment ref="A5" authorId="1">
      <text>
        <r>
          <rPr>
            <b/>
            <sz val="8"/>
            <rFont val="Tahoma"/>
            <family val="2"/>
          </rPr>
          <t xml:space="preserve">Choose your club name - add it to the Club list on the Clubs worksheet if needed.  
</t>
        </r>
      </text>
    </comment>
    <comment ref="A16" authorId="1">
      <text>
        <r>
          <rPr>
            <b/>
            <sz val="8"/>
            <rFont val="Tahoma"/>
            <family val="2"/>
          </rPr>
          <t>Overwrite this first set of data with your own.  It is just an example</t>
        </r>
      </text>
    </comment>
    <comment ref="C5" authorId="1">
      <text>
        <r>
          <rPr>
            <b/>
            <sz val="8"/>
            <rFont val="Tahoma"/>
            <family val="2"/>
          </rPr>
          <t>If "YourClub" appears here then click and scroll up to see all clubs.
If your club doesn't appear then add it in the Clubs worksheet</t>
        </r>
      </text>
    </comment>
    <comment ref="B15" authorId="1">
      <text>
        <r>
          <rPr>
            <b/>
            <sz val="8"/>
            <rFont val="Tahoma"/>
            <family val="2"/>
          </rPr>
          <t>If BG number not available then use 99999 and send correction later</t>
        </r>
      </text>
    </comment>
    <comment ref="G15" authorId="1">
      <text>
        <r>
          <rPr>
            <b/>
            <sz val="8"/>
            <rFont val="Tahoma"/>
            <family val="2"/>
          </rPr>
          <t xml:space="preserve">Choose from drop down list:
Grade        Set Range            Voluntary Range              Mapped Grades
Band 1        DD &lt;1.0                  DD ≤ 1.5                           H, I, CDP 1 &amp; 2
Band 2        DD ≥ 1.0, ≤1.5      DD ≥ 1.0 , ≤ 2.5              G, NDP1
Band 3        DD &gt; 1.5, ≤2.5      DD ≥ 1.5 , ≤ 3.0              F, NDP2, NDP3
Band 4        DD &gt; 2.5, ≤3.0      DD ≥ 2.5 , ≤ 5.0              E, NDP4
Band 5        DD &gt; 3.0, ≤5.0      DD ≥ 3.0 , ≤ 6.5              D, T2K L3, NDP5, NDP6, U13 NDP7, U11 NDP8, U11 WAGC
Band 6        DD &gt; 5.0, ≤ 6.5     DD &gt; 5.0, ≤ 8.5               C, T2K L2, O12 NDP7, O10/U17 NDP8
Band 7        FIG                          No restriction                  B+, T2K L1, O16 NDP8
       </t>
        </r>
      </text>
    </comment>
    <comment ref="E8" authorId="1">
      <text>
        <r>
          <rPr>
            <b/>
            <sz val="8"/>
            <rFont val="Tahoma"/>
            <family val="2"/>
          </rPr>
          <t>Multiple emails can be entered - just separate with a semi-colon</t>
        </r>
      </text>
    </comment>
    <comment ref="J15" authorId="0">
      <text>
        <r>
          <rPr>
            <b/>
            <sz val="8"/>
            <rFont val="Tahoma"/>
            <family val="2"/>
          </rPr>
          <t>Select Yes if performing an NDP routine</t>
        </r>
      </text>
    </comment>
  </commentList>
</comments>
</file>

<file path=xl/comments5.xml><?xml version="1.0" encoding="utf-8"?>
<comments xmlns="http://schemas.openxmlformats.org/spreadsheetml/2006/main">
  <authors>
    <author>neil</author>
  </authors>
  <commentList>
    <comment ref="A1" authorId="0">
      <text>
        <r>
          <rPr>
            <b/>
            <sz val="8"/>
            <rFont val="Tahoma"/>
            <family val="2"/>
          </rPr>
          <t>Add or update your club details here.  If your details are not here please overwrite the "Yourclub" one</t>
        </r>
      </text>
    </comment>
  </commentList>
</comments>
</file>

<file path=xl/sharedStrings.xml><?xml version="1.0" encoding="utf-8"?>
<sst xmlns="http://schemas.openxmlformats.org/spreadsheetml/2006/main" count="1966" uniqueCount="388">
  <si>
    <t xml:space="preserve">Competition Entry Form </t>
  </si>
  <si>
    <t>Venue</t>
  </si>
  <si>
    <t>Date</t>
  </si>
  <si>
    <t>Contact</t>
  </si>
  <si>
    <t>Address</t>
  </si>
  <si>
    <t>Telephone No.</t>
  </si>
  <si>
    <t>E-Mail Address</t>
  </si>
  <si>
    <t>Post Code</t>
  </si>
  <si>
    <t>Club Colours</t>
  </si>
  <si>
    <t>First Name</t>
  </si>
  <si>
    <t>Date of Birth</t>
  </si>
  <si>
    <t>Team</t>
  </si>
  <si>
    <t>Each Competitor Must :</t>
  </si>
  <si>
    <t>The Club Must :</t>
  </si>
  <si>
    <t>Club</t>
  </si>
  <si>
    <t>Last Name</t>
  </si>
  <si>
    <t>Teams</t>
  </si>
  <si>
    <t>A</t>
  </si>
  <si>
    <t>B</t>
  </si>
  <si>
    <t>C</t>
  </si>
  <si>
    <t>D</t>
  </si>
  <si>
    <t>E</t>
  </si>
  <si>
    <t>When</t>
  </si>
  <si>
    <t>All Day</t>
  </si>
  <si>
    <t>Morning</t>
  </si>
  <si>
    <t>Afternoon</t>
  </si>
  <si>
    <t>Half</t>
  </si>
  <si>
    <t>Jobs</t>
  </si>
  <si>
    <t>Judge</t>
  </si>
  <si>
    <t>Regional</t>
  </si>
  <si>
    <t>Gender</t>
  </si>
  <si>
    <t>M/F</t>
  </si>
  <si>
    <t>Age</t>
  </si>
  <si>
    <t>Tel</t>
  </si>
  <si>
    <t>Email</t>
  </si>
  <si>
    <t>Colours</t>
  </si>
  <si>
    <t xml:space="preserve"> </t>
  </si>
  <si>
    <t>F</t>
  </si>
  <si>
    <t xml:space="preserve">Job: </t>
  </si>
  <si>
    <t xml:space="preserve">Level: </t>
  </si>
  <si>
    <t>Event</t>
  </si>
  <si>
    <t>M</t>
  </si>
  <si>
    <t>Postcode</t>
  </si>
  <si>
    <t>Event Organiser:</t>
  </si>
  <si>
    <t>For the competitors listed be eligible to compete in this event the following requirements must be met.</t>
  </si>
  <si>
    <t>Help!</t>
  </si>
  <si>
    <t>How to use the Competition Entry Form</t>
  </si>
  <si>
    <t>U9</t>
  </si>
  <si>
    <t>U11</t>
  </si>
  <si>
    <t>U13</t>
  </si>
  <si>
    <t>U15</t>
  </si>
  <si>
    <t>U17</t>
  </si>
  <si>
    <t>When you receive each entry, check it and then save a copy in a folder for all of the entries</t>
  </si>
  <si>
    <t>If they cannot do a full day, pick morning/afternoon and put the second official’s name in.</t>
  </si>
  <si>
    <t>Pick the official’s job from the list</t>
  </si>
  <si>
    <t>If the competitor is in a team, pick 'A' in the team column.  If you have more than one team in the same class, use B, C etc.</t>
  </si>
  <si>
    <t>All the other club related fields should be filled in automatically (see below for how to change or add missing info)</t>
  </si>
  <si>
    <t xml:space="preserve">In the Entries worksheet, click on the ‘Club’ and pick the name from the list </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</si>
  <si>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</si>
  <si>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</si>
  <si>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Fill in the event location and date on the 'Entries' worksheet</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</si>
  <si>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</si>
  <si>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</si>
  <si>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</si>
  <si>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</si>
  <si>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</si>
  <si>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</si>
  <si>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</si>
  <si>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</si>
  <si>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</si>
  <si>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</si>
  <si>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</si>
  <si>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</si>
  <si>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&lt;= Grade</t>
  </si>
  <si>
    <t>If you have previously created a competition, click 'Change' to choose the competition database.  The program will default to the last competition you worked on.</t>
  </si>
  <si>
    <t>Pick 'New Competition' and fill in the name, venue, date and a unique name for the database.
This will create the T-Score competition database for you.  If you want to change it later, use Change Competition Details</t>
  </si>
  <si>
    <t>at</t>
  </si>
  <si>
    <t xml:space="preserve"> =</t>
  </si>
  <si>
    <t>A 50% surcharge is payable for late entries unless explicitly agreed with the organiser.</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</si>
  <si>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</si>
  <si>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</si>
  <si>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t>Run the "Tscore" program (email support@tscore.co.uk if you do not have a copy!)</t>
  </si>
  <si>
    <t>BG Club No.</t>
  </si>
  <si>
    <t>Cambridge Cangaroos</t>
  </si>
  <si>
    <t>Blue</t>
  </si>
  <si>
    <t>Club BG Number</t>
  </si>
  <si>
    <t>i) be at least an associate member of British Gymnastics and have paid the current year’s membership fee. (Competitors from the Home Nations must comply with the requirements of their governing body).</t>
  </si>
  <si>
    <t>i) be registered with British Gymnastics.</t>
  </si>
  <si>
    <t xml:space="preserve">When you are filling in the entry form overleaf, you must, once you have entered two competitors on the sheet, fill in the name of your suitably qualified official in the space provided J1 in order to enter any more performers. Once you reach five entries, you must, fill in the name of your second official in the space provided J2. When you reach nine entries, fill in the name of your third official J3 and so on. Continue on another form if over 20 entries.
Number of competitors entries Number of officials required
1 – 2 None (but will be gratefully accepted)
3 – 5 One judge
6 – 9 Two Officials (one of which must be a judge)
10 – 15 Three Officials (two of which must be judges)
16 – 20  Four Officials (two of which must be judges)
21 – 25  Five Officials (three of which must be judges)
26 competitors and over Six Officials (three of which must be judges)
Please include their judge level, preferred job and availability. If an official wishes to do only a ½ day, please supply a named replacement official for the other ½ day. As far as possible we will arrange to utilise parents who are “½ day” officials at the same time as their children are competing, in order to minimise domestic inconvenience.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£30 before their performers will be allowed to take part..
</t>
  </si>
  <si>
    <t>General Declaration:</t>
  </si>
  <si>
    <t>Nicki Weller</t>
  </si>
  <si>
    <t>Any (unqualified)</t>
  </si>
  <si>
    <t>Any (qualified)</t>
  </si>
  <si>
    <t>Storm Elite TC</t>
  </si>
  <si>
    <t>169 Jack Clow Road, West Ham, London</t>
  </si>
  <si>
    <t>E15 3AR</t>
  </si>
  <si>
    <t>Gary Lewis</t>
  </si>
  <si>
    <t>07931 383949</t>
  </si>
  <si>
    <t>Pick the judge qualification level or official type from the list</t>
  </si>
  <si>
    <t>If you get stuck with any aspect of this form, please email me on: neilp@cangaroos.org</t>
  </si>
  <si>
    <t>Pegasus Trampoline Club</t>
  </si>
  <si>
    <t>12 Cinnabar Close, Pinewood,Ipswich</t>
  </si>
  <si>
    <t>IP8 3UB</t>
  </si>
  <si>
    <t>Amanda Robson</t>
  </si>
  <si>
    <t>07920 162751</t>
  </si>
  <si>
    <t>Waveney Gymnastics Club</t>
  </si>
  <si>
    <t>101 Southwell Road, Lowestoft</t>
  </si>
  <si>
    <t>NR33 0RR</t>
  </si>
  <si>
    <t>01502 501419</t>
  </si>
  <si>
    <t>Black / Orange</t>
  </si>
  <si>
    <t>Navy / Ocean Blue</t>
  </si>
  <si>
    <t>Navy / Blue</t>
  </si>
  <si>
    <t>Sprung Loaded</t>
  </si>
  <si>
    <t>Charlie Mussino</t>
  </si>
  <si>
    <t>U19</t>
  </si>
  <si>
    <t>19+</t>
  </si>
  <si>
    <t>Dragons Trampoline Club</t>
  </si>
  <si>
    <t>Rachel Paul</t>
  </si>
  <si>
    <t>Black/Purple</t>
  </si>
  <si>
    <t>Ipswich Four TC</t>
  </si>
  <si>
    <t>07909 526049</t>
  </si>
  <si>
    <t>07545 576091</t>
  </si>
  <si>
    <t>Brentwood Trampoline Club</t>
  </si>
  <si>
    <t>Blue/White</t>
  </si>
  <si>
    <t>Apex TC</t>
  </si>
  <si>
    <t>Dimensions</t>
  </si>
  <si>
    <t>41 Ashpole Road, Braintree, Essex</t>
  </si>
  <si>
    <t>CM7 5LW</t>
  </si>
  <si>
    <t>Claire Carse</t>
  </si>
  <si>
    <t>01376 324282</t>
  </si>
  <si>
    <t>Black/Raspberry</t>
  </si>
  <si>
    <t>Levitation</t>
  </si>
  <si>
    <t>Loughton Flyers T. C.</t>
  </si>
  <si>
    <t>20 Bridgecote Lane, NOAK BRIDGE, Essex</t>
  </si>
  <si>
    <t>SS15 4BW</t>
  </si>
  <si>
    <t>Emma Payton</t>
  </si>
  <si>
    <t>emmapayton_uk@yahoo.co.uk</t>
  </si>
  <si>
    <t>Black</t>
  </si>
  <si>
    <t>07834 485797</t>
  </si>
  <si>
    <t>Mid Suffolk</t>
  </si>
  <si>
    <t>Rotations</t>
  </si>
  <si>
    <t>27 Seathwaite, Huntingdon, Cambs.</t>
  </si>
  <si>
    <t>PE29 6UY</t>
  </si>
  <si>
    <t>Sonia Verdicchio</t>
  </si>
  <si>
    <t>Red and Black</t>
  </si>
  <si>
    <t>07769 314028</t>
  </si>
  <si>
    <t>Ministry Of Air</t>
  </si>
  <si>
    <t>87 Northend, Hemel Hempstead</t>
  </si>
  <si>
    <t>HP3 8TW</t>
  </si>
  <si>
    <t>Graham Williams</t>
  </si>
  <si>
    <t>07901 555242</t>
  </si>
  <si>
    <t>Hi Tension TC</t>
  </si>
  <si>
    <t>Cumberland House, Colchester Road, Ardleigh.</t>
  </si>
  <si>
    <t>CO7 7NS</t>
  </si>
  <si>
    <t>Clive Salmon</t>
  </si>
  <si>
    <t>07720 425159</t>
  </si>
  <si>
    <t>Black &amp; Red</t>
  </si>
  <si>
    <t>Westcliff Trampoline Club</t>
  </si>
  <si>
    <t xml:space="preserve">49 Westbury Road, Southend on Sea, Essex </t>
  </si>
  <si>
    <t>SS2 4DW</t>
  </si>
  <si>
    <t>Christine Smyth</t>
  </si>
  <si>
    <t>01702 464861</t>
  </si>
  <si>
    <t>lucky3687@virginmedia.com</t>
  </si>
  <si>
    <t>Aqua/White</t>
  </si>
  <si>
    <t>Richard's Trampoline Club</t>
  </si>
  <si>
    <t>40 Fisher Close, Barton-le-clay, Beds</t>
  </si>
  <si>
    <t>MK45 4NF</t>
  </si>
  <si>
    <t>Kyrstin Fairweather</t>
  </si>
  <si>
    <t>01582 557754</t>
  </si>
  <si>
    <t>kyrstin@ntlworld.com</t>
  </si>
  <si>
    <t>Black / Blue</t>
  </si>
  <si>
    <t>Flight TC</t>
  </si>
  <si>
    <t>CM18 7SX</t>
  </si>
  <si>
    <t>Sue Jay</t>
  </si>
  <si>
    <t>suej_flight@msn.com</t>
  </si>
  <si>
    <t xml:space="preserve">49 Lodge Hall,Harlow
Essex
</t>
  </si>
  <si>
    <t>07957 693441</t>
  </si>
  <si>
    <t>Red/Black</t>
  </si>
  <si>
    <t>Navy</t>
  </si>
  <si>
    <t>Red, Black and White</t>
  </si>
  <si>
    <t>Navy / Red</t>
  </si>
  <si>
    <t>Email the form to all the clubs</t>
  </si>
  <si>
    <t>Unqualified Judge (Judged Before)</t>
  </si>
  <si>
    <t>Club Judge (1st comp)</t>
  </si>
  <si>
    <t>Competition Marshall (1st comp)</t>
  </si>
  <si>
    <t>Competition Marshall (&lt;5 comps)</t>
  </si>
  <si>
    <t>Competition Marshall (&gt;5 comps)</t>
  </si>
  <si>
    <t>Unqualified Judge (1st comp)</t>
  </si>
  <si>
    <t>Club Judge (&lt;5 comps)</t>
  </si>
  <si>
    <t>Club Judge (&gt;5 comps)</t>
  </si>
  <si>
    <t>Club Judge - can tariff</t>
  </si>
  <si>
    <t>County Judge - Execution</t>
  </si>
  <si>
    <t>County Judge - Tariff</t>
  </si>
  <si>
    <t>County Judge - Chair</t>
  </si>
  <si>
    <t>Regional Judge</t>
  </si>
  <si>
    <t>Zonal Judge</t>
  </si>
  <si>
    <t>National Judge</t>
  </si>
  <si>
    <t>International Judge</t>
  </si>
  <si>
    <t>Bramston Flyers</t>
  </si>
  <si>
    <t>Jane Macrae</t>
  </si>
  <si>
    <t>Whitelands,     London Road           Rivenhall End, Witham                              Essex</t>
  </si>
  <si>
    <t>CM8 3HA</t>
  </si>
  <si>
    <t>?</t>
  </si>
  <si>
    <t>Regional Affiliation</t>
  </si>
  <si>
    <t>YES</t>
  </si>
  <si>
    <t>NO</t>
  </si>
  <si>
    <t>Wymondham Kangaroos</t>
  </si>
  <si>
    <t>Caroline</t>
  </si>
  <si>
    <t>Hitchin Salto DMT</t>
  </si>
  <si>
    <t>Lorraine George</t>
  </si>
  <si>
    <t>221 Hitchin Rd, Luton, Beds.</t>
  </si>
  <si>
    <t>LU2 7SL</t>
  </si>
  <si>
    <t>Bedford Flyers</t>
  </si>
  <si>
    <t xml:space="preserve">John.U.Mitchell@unilever.com;bedfordflyers@ntlworld.com
</t>
  </si>
  <si>
    <t>John Mitchell</t>
  </si>
  <si>
    <t xml:space="preserve">Norwich Road, Wymondham, Norfolk
</t>
  </si>
  <si>
    <t>NR18 0NT</t>
  </si>
  <si>
    <t xml:space="preserve">01853 606092
</t>
  </si>
  <si>
    <t>kangaroos4fun@aol.com</t>
  </si>
  <si>
    <t>Manual Recorder</t>
  </si>
  <si>
    <t>Computer Recorder</t>
  </si>
  <si>
    <t>Competition Organiser</t>
  </si>
  <si>
    <t>Navy, Blue &amp; White</t>
  </si>
  <si>
    <t>07973 671275</t>
  </si>
  <si>
    <t>Black / Gold</t>
  </si>
  <si>
    <t xml:space="preserve">The team manager is responsible for the behaviour of his/her club members.
No responsibility will be accepted for loss or damage to property or persons.
British Gymnastics Photographers may be present at British Gymnastics events and British Gymnastics may publish images. By entering for the event, there is acceptance that the child / participant may be photographed.  The Club / Coach are advised that they should inform the entrant, parent or guardian.
When submitting entries for a British Gymnastics event the onus is on the club and coaches to ensure that the coaches attending to the participants are qualified to the level of the participants’ performance.
I can confirm that the above criteria have been adhered to - emailing this completed form indicates acceptance.
Full payment must be submitted for this entry to be accepted.
</t>
  </si>
  <si>
    <t>If you do change any club details please indicate this when emailing in the form so that the master records can be updated</t>
  </si>
  <si>
    <t>Email the completed form back to the organiser - indicated in the readme tab</t>
  </si>
  <si>
    <t>Make payment as indicated in the readme tab</t>
  </si>
  <si>
    <t>Update the readme for competition specific info, dates etc.</t>
  </si>
  <si>
    <t>Eastern Region Trampoline Competition Rules</t>
  </si>
  <si>
    <t>** Please overwrite the details in row 1 - it is just an example **</t>
  </si>
  <si>
    <t>Cost Calculator : Total Number of Entrants :</t>
  </si>
  <si>
    <t>Recorder (Either)</t>
  </si>
  <si>
    <t>can_committee@cangaroos.org;coaches@cangaroos.org</t>
  </si>
  <si>
    <t>Fill in any judges / officials names.  Put down "Clubname Recorder" or "Clubname Judge" or whatever if you don't have a specific name yet.  If there is a comment required (e.g. "Would prefer not to tariff" then put this after their name in brackets</t>
  </si>
  <si>
    <t xml:space="preserve">IMPORTANT!  You should use Excel to complete the form.
</t>
  </si>
  <si>
    <t>Colchester School of Gymnastics</t>
  </si>
  <si>
    <t>Colchester School of Gymnastics, Brinkley Grove Road, Myland, Colchester, Essex</t>
  </si>
  <si>
    <t>CO4 5DS</t>
  </si>
  <si>
    <t>Louise Pennell</t>
  </si>
  <si>
    <t>01206 844188</t>
  </si>
  <si>
    <t>info@colchestergymnastics.com</t>
  </si>
  <si>
    <t>Black/ silver</t>
  </si>
  <si>
    <t>County</t>
  </si>
  <si>
    <t>Essex</t>
  </si>
  <si>
    <t>Beds</t>
  </si>
  <si>
    <t>Cambs</t>
  </si>
  <si>
    <t>Norfolk</t>
  </si>
  <si>
    <t>Suffolk</t>
  </si>
  <si>
    <t>Herts</t>
  </si>
  <si>
    <t>London</t>
  </si>
  <si>
    <t>Neil Pike</t>
  </si>
  <si>
    <t>07710 168869</t>
  </si>
  <si>
    <t>** Not a judge - other official</t>
  </si>
  <si>
    <r>
      <rPr>
        <sz val="10"/>
        <rFont val="Arial"/>
        <family val="2"/>
      </rPr>
      <t>When you are filling in the entry form worksheet you must, once you have entered a third competitor, fill in the name of your suitably qualified official in the space provided in order to enter any more performers. Once you enter a seventh competitor, you must, fill in the name of your second official in the space provided. And so on as per below.
Number of competitors entries Number of officials required
1 – 2  None (but will be gratefully accepted)
3 – 6  One judge
7 – 12  Two Officials (one of which must be a judge)
13 – 18  Three Officials (two of which must be judges)
19 – 24  Four Officials (two of which must be judges)
25 – 31  Five Officials (two of which must be judges)
32 – 39  Six Officials (three of which must be judges)
40 – 49  Seven Officials (three of which must be judges)
50 competitors and over Eight Officials (four of which must be judges)
Please include their judge level, preferred job and availability. If an official wishes to do only a ½ day, please supply a named replacement official for the other ½ day.
In order to pass comments to the officials selecter please use the below mechanism by adding something after their name
Add (C) after the end of their name if they are a coach
Add (D) after the end of their name if they want to officiate
Add (E) after the end of their name if they are also a bouncer that is Entered
Add (F) after the end of their name if there is a family member they want to be on the same panel as
Add (any other comment) after the end of their name if there is something else you want passed onto the person selecting the officials
Please note: If you do not fill in the “official’s” space the competition organiser has the right to refuse entries listed below that space. If any of the officials (or reserve officials) nominated do not turn up for the competition, the club must provide suitably qualified substitutes, failure to do so will result in the club being fined £20 for each missing official before their performers will be allowed to take part.
Repeat offenders with lack of officials may have their entries refused</t>
    </r>
    <r>
      <rPr>
        <sz val="12"/>
        <rFont val="Arial"/>
        <family val="2"/>
      </rPr>
      <t xml:space="preserve">
</t>
    </r>
  </si>
  <si>
    <t>Pastilha Trampoline Club</t>
  </si>
  <si>
    <t>Nuno Vicente</t>
  </si>
  <si>
    <t xml:space="preserve">07811 799981
</t>
  </si>
  <si>
    <t>francescabradbury@yahoo.co.uk;vicentepastilha@hotmail.com</t>
  </si>
  <si>
    <t>Official entry :</t>
  </si>
  <si>
    <t>Judges Must :</t>
  </si>
  <si>
    <t>Note that the hosting club does not have to supply any unqualified officials, as it is assumed these equivalents will be helping run the competition in other ways.  The hosting club does still need to provide it's quota of judges</t>
  </si>
  <si>
    <t>sprungloaded@gmail.com</t>
  </si>
  <si>
    <t>HBS Sports Centre
Grammar School Walk
Hitchin
Herts</t>
  </si>
  <si>
    <t>SG5 1JB</t>
  </si>
  <si>
    <t>07581 145785</t>
  </si>
  <si>
    <t xml:space="preserve">rotations@btinternet.com
</t>
  </si>
  <si>
    <t>CM17 9PN</t>
  </si>
  <si>
    <t>86 Mallards Rise
Church Langley
Harlow
Essex</t>
  </si>
  <si>
    <t>Fiona Tredgett</t>
  </si>
  <si>
    <t xml:space="preserve">01279 863810
07791 351160
</t>
  </si>
  <si>
    <t>Eagle Way, Warley, Brentwood.  Essex</t>
  </si>
  <si>
    <t>CM13 3BP</t>
  </si>
  <si>
    <t>??</t>
  </si>
  <si>
    <t>Turquoise/Black</t>
  </si>
  <si>
    <t>mandabit20@hotmail.co.uk;amandarobson@pegasustrampolineclub.co.uk;Claire.Watt@eastamb.nhs.uk</t>
  </si>
  <si>
    <t>tbd</t>
  </si>
  <si>
    <t xml:space="preserve">LorraineG@gmx.co.uk </t>
  </si>
  <si>
    <t>Cambourne Comets</t>
  </si>
  <si>
    <t>Laura Able</t>
  </si>
  <si>
    <t>cambournecomets@gmail.com;hwinter71@btinternet.com; Laura.Able@domino-uk.com</t>
  </si>
  <si>
    <t>Black/Silver/Gold</t>
  </si>
  <si>
    <t>Wacton Hall Barn, Sallow Lane, Wacton, Norwich, Norfolk</t>
  </si>
  <si>
    <t>NR15 2UL</t>
  </si>
  <si>
    <t>Fenland Flyers</t>
  </si>
  <si>
    <t>Adele Broda</t>
  </si>
  <si>
    <t xml:space="preserve">11 Scholars Way Low Side, Upwell, Wisbech Cambs </t>
  </si>
  <si>
    <t>PE14 9BX</t>
  </si>
  <si>
    <t>07850 831825</t>
  </si>
  <si>
    <t>Blue &amp; Red</t>
  </si>
  <si>
    <t>IP2 0NU</t>
  </si>
  <si>
    <t>19 Lupin Rd, Ipswich.  Suffolk</t>
  </si>
  <si>
    <t>levitationtc@hotmail.com;levitationhatfield@gmail.com;tismeinit@hotmail.com</t>
  </si>
  <si>
    <t>Claire Alexander</t>
  </si>
  <si>
    <t>cambridge-aspire@hotmail.co.uk;bobbyalexander@ntlworld.com</t>
  </si>
  <si>
    <t>Cambridge Aspire Trampoline Club</t>
  </si>
  <si>
    <t>Run DMT</t>
  </si>
  <si>
    <t xml:space="preserve">bouncyamoeba@gmail.com
</t>
  </si>
  <si>
    <t>Sarah Jones</t>
  </si>
  <si>
    <t>clive.salmon@btinternet.com;hitensiontc@btinternet.com;clive.salmon@bt.com;riaholmes321@gmail.com;crystelle@crystellemillssmith.co.uk</t>
  </si>
  <si>
    <t>36 Thornhill Place, Longstanton</t>
  </si>
  <si>
    <t xml:space="preserve">CB24 3EE </t>
  </si>
  <si>
    <t>07919 303256</t>
  </si>
  <si>
    <t>Black, Silver &amp; Gold</t>
  </si>
  <si>
    <t>gary@stormelite.co.uk;lindsey.jane@ntlworld.com</t>
  </si>
  <si>
    <t>ministryofair@gmail.com;minofair@gmail.com;Terry@Ministryofair.com</t>
  </si>
  <si>
    <t xml:space="preserve">kazzacaz@hotmail.com;philipa.das@sky.com
</t>
  </si>
  <si>
    <t xml:space="preserve">nicki.weller@tesco.net;trudy.sharman@sky.com;andrewrjonesuk@gmail.com;karen.bevan@uwclub.net
</t>
  </si>
  <si>
    <t>15 Champlain Avenue, Canvey Island, Essex</t>
  </si>
  <si>
    <t>SS8 9QL</t>
  </si>
  <si>
    <t>07762 159171</t>
  </si>
  <si>
    <t>suetrampoline@aol.com;</t>
  </si>
  <si>
    <t>16 The Maltings, Station Rd, Newport, Essex</t>
  </si>
  <si>
    <t>CB11 3RN</t>
  </si>
  <si>
    <t>Recoil Trampoline Club</t>
  </si>
  <si>
    <t>Cambridge University Trampolinine Club</t>
  </si>
  <si>
    <t xml:space="preserve">University of Cambridge Sports Centre,
Charles Babbage Road,
Cambridge
</t>
  </si>
  <si>
    <t>CB3 0FS</t>
  </si>
  <si>
    <t>Andrew Aistrup</t>
  </si>
  <si>
    <t>07805 208693</t>
  </si>
  <si>
    <t>c.u.trampoline@sport.cam.ac.uk</t>
  </si>
  <si>
    <t>Team Twisters</t>
  </si>
  <si>
    <t>Sue Skinner</t>
  </si>
  <si>
    <t>01376 514930</t>
  </si>
  <si>
    <t>janemacrae722@yahoo.co.uk</t>
  </si>
  <si>
    <t>11 Ruskin Close, Stowmarket</t>
  </si>
  <si>
    <t>IP14 1TY</t>
  </si>
  <si>
    <t>Philipa Das</t>
  </si>
  <si>
    <t>07921 729125</t>
  </si>
  <si>
    <t>waveneygym@aol.com;ehutchings7@hotmail.co.uk;hayleyconstance@btinternet.com</t>
  </si>
  <si>
    <t>Daniel Manning</t>
  </si>
  <si>
    <t>Red</t>
  </si>
  <si>
    <t xml:space="preserve">1a Culverhouse Rd
Luton
</t>
  </si>
  <si>
    <t>LU3 3BP</t>
  </si>
  <si>
    <t>Craig</t>
  </si>
  <si>
    <t>07799 062285</t>
  </si>
  <si>
    <t>Tracy Bennett</t>
  </si>
  <si>
    <t>01277 500282</t>
  </si>
  <si>
    <t>tricia@springiton.co.uk;grahamparker963@btinternet.com;janhay31@gmail.com;mail@springiton.co.uk</t>
  </si>
  <si>
    <t>fenlandflyers@hotmail.co.uk</t>
  </si>
  <si>
    <t>rachel.wacton@gmail.com;nicki_uglow@yahoo.co.uk;jane-hawgood@hotmail.co.uk</t>
  </si>
  <si>
    <t>claire41@talktalk.net;cscillitoe@talktalk.net;dimensionstrampolineclub@hotmail.co.uk</t>
  </si>
  <si>
    <t>f.tredgett@outlook.com;theaviets@ntlworld.com</t>
  </si>
  <si>
    <t>TRA</t>
  </si>
  <si>
    <t>TRA - FEMALE</t>
  </si>
  <si>
    <t>TRA - MALE</t>
  </si>
  <si>
    <t>NDP</t>
  </si>
  <si>
    <t>*</t>
  </si>
  <si>
    <t>Yes</t>
  </si>
  <si>
    <t>Your emails; separated with semi-colons</t>
  </si>
  <si>
    <t>Band</t>
  </si>
  <si>
    <t>Your club</t>
  </si>
  <si>
    <t>Your address</t>
  </si>
  <si>
    <t>Your postcode</t>
  </si>
  <si>
    <t>Your contact</t>
  </si>
  <si>
    <t>Your phone</t>
  </si>
  <si>
    <t>Your colours</t>
  </si>
  <si>
    <t>Your BG Number</t>
  </si>
  <si>
    <t>Eastern Region Championship</t>
  </si>
  <si>
    <t>ii) BG membership at the relevant level for all entrants</t>
  </si>
  <si>
    <t>rev 2.0 2015.09.19</t>
  </si>
  <si>
    <t>20 Rochford Avenue, Shenfield, Essex</t>
  </si>
  <si>
    <t>CM15 8QN</t>
  </si>
  <si>
    <t>Sue Davison</t>
  </si>
  <si>
    <t>sdavisoniow@yahoo.co.uk;dave@brentwoodtc.org;paul@brentwoodtc.org;comps@brentwoodtc.org;secty@brentwoodtc.org;</t>
  </si>
  <si>
    <t>Brentwood Open 2015</t>
  </si>
  <si>
    <t>15th November 2015</t>
  </si>
  <si>
    <t>Billy</t>
  </si>
  <si>
    <t>Bunter</t>
  </si>
  <si>
    <t>Your Club</t>
  </si>
  <si>
    <t>Ultima Trampoline Club</t>
  </si>
  <si>
    <t>07939 669831
07712 877310</t>
  </si>
  <si>
    <t>Enter the names of the competitors, DoB ( as dd/mm/yyyy), gender (M or F) and grade band  (1, 2, 3, 4 etc.).</t>
  </si>
  <si>
    <t>The correct payment should already be calculated – just transfer the correct amount or send a cheque by post.
      (If you use a standard size 'window' envelope, you won't even have to write the address on it!)</t>
  </si>
  <si>
    <t>i) be registered with British Gymnastics and their local region.</t>
  </si>
  <si>
    <t>ii) have included full payment in respect of the entries overleaf including a judging fine if applicable.</t>
  </si>
  <si>
    <t>iii) have provided the required number of suitably qualified and experienced officials (see below).</t>
  </si>
  <si>
    <r>
      <rPr>
        <b/>
        <sz val="10"/>
        <rFont val="Arial"/>
        <family val="2"/>
      </rPr>
      <t>PAYMENT</t>
    </r>
    <r>
      <rPr>
        <sz val="10"/>
        <rFont val="Arial"/>
        <family val="0"/>
      </rPr>
      <t xml:space="preserve"> via Bank Transfer (preferred) or cheque
Payment may be made direct to the bank via BACS/Faster Payments
            Brentwood Trampoline Club. 
            Sort Code 404646 
            A/C no 01451669 
Please indicate which club is making the payment in the reference
Email dave@brentwoodtc.org with details of transfer
If paying by cheque then make payable to Brentwood Trampoline Club, write Club name on the back, and send to :-
Brentwood Trampoline Club (Treasurer) 
c/o Brentwood School Sports Centre
Middleton Hall Lane
Brentwood, Essex
CB15 8EE
</t>
    </r>
  </si>
  <si>
    <t>Link to rules</t>
  </si>
  <si>
    <r>
      <rPr>
        <b/>
        <sz val="10"/>
        <rFont val="Arial"/>
        <family val="2"/>
      </rPr>
      <t>COMPETITION RULES</t>
    </r>
    <r>
      <rPr>
        <sz val="10"/>
        <rFont val="Arial"/>
        <family val="0"/>
      </rPr>
      <t xml:space="preserve">
Competition Rules are defined by the Eastern Region Open Competition Structure details of 
which can be found at: 
http://trampoline-east.org/2015/09/open-regional-championship-structure/
The Set Round should be a 'recognised' set routine from a Regional or National 
competition structure.  For entries using a structure other than NDP or Eastern
Grading please include details of the structure you will be using together with entry.</t>
    </r>
  </si>
  <si>
    <r>
      <t>INVITES</t>
    </r>
    <r>
      <rPr>
        <sz val="10"/>
        <rFont val="Arial"/>
        <family val="2"/>
      </rPr>
      <t xml:space="preserve">
If you are aware of another club that might be interested in attending, please do feel to
extend our invitation to them.</t>
    </r>
  </si>
  <si>
    <r>
      <t>QUERIES</t>
    </r>
    <r>
      <rPr>
        <sz val="10"/>
        <rFont val="Arial"/>
        <family val="2"/>
      </rPr>
      <t xml:space="preserve">
Queries preferred by email please - dave@brentwoodtc.org - although if you need to talk, 
calls to mobile between 10 - 4 weekdays on 07712 877310 are OK.</t>
    </r>
  </si>
  <si>
    <t>If the competitor is competing an NDP routine with 6 bounce/arm-set start, please select 'Y' in the NDP column.</t>
  </si>
  <si>
    <t>iii) be registered with the appropriate Regional body</t>
  </si>
  <si>
    <t>iv) be eligible to compete at the grade entered.</t>
  </si>
  <si>
    <t>Brentwood Trampoline Club
Brentwood School Sports Centre,
Middleton Hall Lane,
Brentwood, 
Essex,
CM15 8EE</t>
  </si>
  <si>
    <r>
      <rPr>
        <b/>
        <sz val="10"/>
        <rFont val="Arial"/>
        <family val="2"/>
      </rPr>
      <t>ENTRY</t>
    </r>
    <r>
      <rPr>
        <sz val="10"/>
        <rFont val="Arial"/>
        <family val="2"/>
      </rPr>
      <t xml:space="preserve">
Entry fee is £8.00 per entry with no charge for teams (min 3 people max 4) 
Entries need to be sent by email to dave@brentwoodtc.org
</t>
    </r>
    <r>
      <rPr>
        <b/>
        <sz val="10"/>
        <rFont val="Arial"/>
        <family val="2"/>
      </rPr>
      <t xml:space="preserve">Closing date is 01/11/15 </t>
    </r>
    <r>
      <rPr>
        <sz val="10"/>
        <rFont val="Arial"/>
        <family val="0"/>
      </rPr>
      <t xml:space="preserve">
Double fee for late entries unless with prior agreement.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</si>
</sst>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809]dd\ mmmm\ yyyy"/>
    <numFmt numFmtId="170" formatCode="[$-F800]dddd\,\ mmmm\ dd\,\ yyyy"/>
    <numFmt numFmtId="171" formatCode="dd/mm/yyyy;@"/>
    <numFmt numFmtId="172" formatCode="_(&quot;$&quot;* #,##0_);_(&quot;$&quot;* \(#,##0\);_(&quot;$&quot;* &quot;-&quot;_);_(@_)"/>
    <numFmt numFmtId="173" formatCode="_(* #,##0_);_(* \(#,##0\);_(* &quot;-&quot;_);_(@_)"/>
    <numFmt numFmtId="174" formatCode="_(&quot;$&quot;* #,##0.00_);_(&quot;$&quot;* \(#,##0.00\);_(&quot;$&quot;* &quot;-&quot;??_);_(@_)"/>
    <numFmt numFmtId="175" formatCode="_(* #,##0.00_);_(* \(#,##0.00\);_(* &quot;-&quot;??_);_(@_)"/>
  </numFmts>
  <fonts count="78">
    <font>
      <sz val="10"/>
      <name val="Arial"/>
      <family val="0"/>
    </font>
    <font>
      <b/>
      <sz val="10"/>
      <name val="Arial"/>
      <family val="2"/>
    </font>
    <font>
      <b/>
      <sz val="12"/>
      <name val="Arial"/>
      <family val="2"/>
    </font>
    <font>
      <b/>
      <sz val="12"/>
      <color indexed="18"/>
      <name val="Arial"/>
      <family val="2"/>
    </font>
    <font>
      <sz val="12"/>
      <name val="Arial"/>
      <family val="2"/>
    </font>
    <font>
      <sz val="8"/>
      <name val="Arial"/>
      <family val="2"/>
    </font>
    <font>
      <sz val="10"/>
      <name val="Tahoma"/>
      <family val="2"/>
    </font>
    <font>
      <b/>
      <sz val="12"/>
      <color indexed="12"/>
      <name val="Arial"/>
      <family val="2"/>
    </font>
    <font>
      <u val="single"/>
      <sz val="10"/>
      <color indexed="12"/>
      <name val="Arial"/>
      <family val="2"/>
    </font>
    <font>
      <u val="single"/>
      <sz val="10"/>
      <color indexed="36"/>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b/>
      <sz val="10"/>
      <color indexed="12"/>
      <name val="Arial"/>
      <family val="2"/>
    </font>
    <font>
      <sz val="16"/>
      <name val="Arial"/>
      <family val="2"/>
    </font>
    <font>
      <i/>
      <sz val="10"/>
      <name val="Arial"/>
      <family val="2"/>
    </font>
    <font>
      <sz val="8"/>
      <name val="Tahoma"/>
      <family val="2"/>
    </font>
    <font>
      <b/>
      <sz val="8"/>
      <name val="Tahoma"/>
      <family val="2"/>
    </font>
    <font>
      <sz val="10"/>
      <name val="Courier New"/>
      <family val="3"/>
    </font>
    <font>
      <b/>
      <sz val="8"/>
      <color indexed="18"/>
      <name val="Tahoma"/>
      <family val="2"/>
    </font>
    <font>
      <i/>
      <sz val="8"/>
      <name val="Arial"/>
      <family val="2"/>
    </font>
    <font>
      <b/>
      <sz val="12"/>
      <color indexed="30"/>
      <name val="Arial"/>
      <family val="2"/>
    </font>
    <font>
      <b/>
      <sz val="18"/>
      <color indexed="9"/>
      <name val="Arial"/>
      <family val="2"/>
    </font>
    <font>
      <sz val="10"/>
      <color indexed="9"/>
      <name val="Arial"/>
      <family val="2"/>
    </font>
    <font>
      <b/>
      <sz val="10"/>
      <color indexed="9"/>
      <name val="Arial"/>
      <family val="2"/>
    </font>
    <font>
      <b/>
      <sz val="12"/>
      <color indexed="9"/>
      <name val="Arial"/>
      <family val="2"/>
    </font>
    <font>
      <b/>
      <sz val="14"/>
      <color indexed="53"/>
      <name val="Arial"/>
      <family val="2"/>
    </font>
    <font>
      <b/>
      <sz val="12"/>
      <color indexed="53"/>
      <name val="Arial"/>
      <family val="2"/>
    </font>
    <font>
      <b/>
      <sz val="11"/>
      <color indexed="53"/>
      <name val="Arial"/>
      <family val="2"/>
    </font>
    <font>
      <sz val="10"/>
      <color indexed="22"/>
      <name val="Arial"/>
      <family val="2"/>
    </font>
    <font>
      <sz val="12"/>
      <color indexed="53"/>
      <name val="Arial"/>
      <family val="2"/>
    </font>
    <font>
      <b/>
      <sz val="8"/>
      <color indexed="12"/>
      <name val="Arial"/>
      <family val="2"/>
    </font>
    <font>
      <b/>
      <sz val="16"/>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55"/>
      <name val="Arial"/>
      <family val="2"/>
    </font>
    <font>
      <sz val="16"/>
      <color indexed="55"/>
      <name val="Arial"/>
      <family val="2"/>
    </font>
    <font>
      <b/>
      <sz val="8"/>
      <color indexed="2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theme="0" tint="-0.24997000396251678"/>
      <name val="Arial"/>
      <family val="2"/>
    </font>
    <font>
      <sz val="16"/>
      <color theme="0" tint="-0.24997000396251678"/>
      <name val="Arial"/>
      <family val="2"/>
    </font>
    <font>
      <b/>
      <sz val="8"/>
      <color theme="0" tint="-0.04997999966144562"/>
      <name val="Arial"/>
      <family val="2"/>
    </font>
    <font>
      <b/>
      <sz val="8"/>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70">
    <xf numFmtId="0" fontId="0" fillId="0" borderId="0" xfId="0" applyAlignment="1">
      <alignment/>
    </xf>
    <xf numFmtId="0" fontId="2" fillId="0" borderId="0" xfId="0" applyFont="1" applyAlignment="1">
      <alignment horizontal="justify"/>
    </xf>
    <xf numFmtId="0" fontId="0" fillId="0" borderId="0" xfId="0" applyAlignment="1">
      <alignment horizontal="left" vertical="top" wrapText="1"/>
    </xf>
    <xf numFmtId="0" fontId="0" fillId="0" borderId="0" xfId="0" applyAlignment="1" applyProtection="1">
      <alignment/>
      <protection locked="0"/>
    </xf>
    <xf numFmtId="0" fontId="2" fillId="0" borderId="10" xfId="0" applyFont="1" applyBorder="1" applyAlignment="1" applyProtection="1">
      <alignment vertical="top" wrapText="1"/>
      <protection locked="0"/>
    </xf>
    <xf numFmtId="0" fontId="0" fillId="0" borderId="0" xfId="0" applyAlignment="1" applyProtection="1">
      <alignment horizontal="right"/>
      <protection locked="0"/>
    </xf>
    <xf numFmtId="0" fontId="2" fillId="0" borderId="1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0" borderId="0" xfId="0" applyAlignment="1" applyProtection="1">
      <alignment/>
      <protection/>
    </xf>
    <xf numFmtId="0" fontId="0" fillId="0" borderId="0" xfId="0" applyAlignment="1" applyProtection="1">
      <alignment horizontal="center"/>
      <protection locked="0"/>
    </xf>
    <xf numFmtId="0" fontId="0" fillId="33" borderId="12" xfId="0" applyFill="1" applyBorder="1" applyAlignment="1">
      <alignment horizontal="left" vertical="top"/>
    </xf>
    <xf numFmtId="0" fontId="0" fillId="33" borderId="12" xfId="0" applyFill="1" applyBorder="1" applyAlignment="1">
      <alignment horizontal="left" vertical="top" wrapText="1"/>
    </xf>
    <xf numFmtId="0" fontId="0" fillId="33" borderId="12" xfId="0" applyFill="1" applyBorder="1" applyAlignment="1" applyProtection="1">
      <alignment horizontal="left" vertical="top"/>
      <protection locked="0"/>
    </xf>
    <xf numFmtId="0" fontId="0" fillId="0" borderId="12" xfId="0" applyBorder="1" applyAlignment="1">
      <alignment/>
    </xf>
    <xf numFmtId="0" fontId="0" fillId="33" borderId="12" xfId="0" applyFill="1" applyBorder="1" applyAlignment="1">
      <alignment vertical="top"/>
    </xf>
    <xf numFmtId="0" fontId="0" fillId="33" borderId="12" xfId="0" applyFill="1" applyBorder="1" applyAlignment="1">
      <alignment wrapText="1"/>
    </xf>
    <xf numFmtId="0" fontId="6" fillId="33" borderId="12" xfId="0" applyFont="1" applyFill="1" applyBorder="1" applyAlignment="1">
      <alignment vertical="top" wrapText="1"/>
    </xf>
    <xf numFmtId="0" fontId="0" fillId="0" borderId="12" xfId="0" applyBorder="1" applyAlignment="1">
      <alignment vertical="top"/>
    </xf>
    <xf numFmtId="0" fontId="0" fillId="0" borderId="12" xfId="0" applyBorder="1" applyAlignment="1">
      <alignment horizontal="left" vertical="top"/>
    </xf>
    <xf numFmtId="0" fontId="0" fillId="0" borderId="12" xfId="0" applyBorder="1" applyAlignment="1">
      <alignment horizontal="left"/>
    </xf>
    <xf numFmtId="0" fontId="0" fillId="0" borderId="0" xfId="0" applyFill="1" applyAlignment="1">
      <alignment/>
    </xf>
    <xf numFmtId="0" fontId="12" fillId="33" borderId="12" xfId="0" applyFont="1" applyFill="1" applyBorder="1" applyAlignment="1">
      <alignment/>
    </xf>
    <xf numFmtId="0" fontId="12" fillId="33" borderId="12" xfId="0" applyFont="1" applyFill="1" applyBorder="1" applyAlignment="1">
      <alignment horizontal="left" vertical="top"/>
    </xf>
    <xf numFmtId="0" fontId="13" fillId="0" borderId="12" xfId="0" applyFont="1" applyBorder="1" applyAlignment="1">
      <alignment/>
    </xf>
    <xf numFmtId="168" fontId="2" fillId="34" borderId="12" xfId="0" applyNumberFormat="1" applyFont="1" applyFill="1" applyBorder="1" applyAlignment="1">
      <alignment horizontal="center"/>
    </xf>
    <xf numFmtId="0" fontId="2" fillId="0" borderId="0" xfId="0" applyFont="1" applyBorder="1" applyAlignment="1" applyProtection="1">
      <alignment horizontal="center" vertical="top" wrapText="1"/>
      <protection locked="0"/>
    </xf>
    <xf numFmtId="1" fontId="0" fillId="0" borderId="0" xfId="0" applyNumberFormat="1" applyAlignment="1" applyProtection="1">
      <alignment horizontal="center"/>
      <protection hidden="1"/>
    </xf>
    <xf numFmtId="1" fontId="0"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protection hidden="1"/>
    </xf>
    <xf numFmtId="1" fontId="1" fillId="0" borderId="0" xfId="0" applyNumberFormat="1" applyFont="1" applyAlignment="1" applyProtection="1">
      <alignment horizontal="center"/>
      <protection hidden="1"/>
    </xf>
    <xf numFmtId="1" fontId="0" fillId="0" borderId="0" xfId="0" applyNumberFormat="1" applyFont="1" applyAlignment="1" applyProtection="1">
      <alignment horizontal="center"/>
      <protection hidden="1"/>
    </xf>
    <xf numFmtId="0" fontId="2" fillId="0" borderId="11"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0" fillId="0" borderId="0" xfId="0" applyAlignment="1" applyProtection="1">
      <alignment horizontal="center"/>
      <protection/>
    </xf>
    <xf numFmtId="0" fontId="1" fillId="0" borderId="0" xfId="0" applyFont="1" applyAlignment="1">
      <alignment horizontal="left" vertical="top" wrapText="1"/>
    </xf>
    <xf numFmtId="0" fontId="1" fillId="0" borderId="0" xfId="0" applyFont="1" applyAlignment="1">
      <alignment/>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wrapText="1"/>
    </xf>
    <xf numFmtId="0" fontId="4" fillId="0" borderId="0" xfId="0" applyFont="1" applyAlignment="1">
      <alignment horizontal="justify" wrapText="1"/>
    </xf>
    <xf numFmtId="0" fontId="2" fillId="0" borderId="0" xfId="0" applyFont="1" applyBorder="1" applyAlignment="1">
      <alignment horizontal="left" vertical="top" wrapText="1"/>
    </xf>
    <xf numFmtId="0" fontId="7" fillId="0" borderId="0" xfId="0" applyFont="1" applyBorder="1" applyAlignment="1">
      <alignment vertical="top" wrapText="1"/>
    </xf>
    <xf numFmtId="0" fontId="14" fillId="0" borderId="0" xfId="0" applyFont="1" applyBorder="1" applyAlignment="1">
      <alignment vertical="top" wrapText="1"/>
    </xf>
    <xf numFmtId="0" fontId="7" fillId="0" borderId="0" xfId="0" applyFont="1" applyBorder="1" applyAlignment="1">
      <alignment horizontal="left" vertical="top" wrapText="1"/>
    </xf>
    <xf numFmtId="0" fontId="2" fillId="0" borderId="0" xfId="0" applyFont="1" applyFill="1" applyAlignment="1">
      <alignment horizontal="right"/>
    </xf>
    <xf numFmtId="0" fontId="2" fillId="0" borderId="0" xfId="0" applyFont="1" applyFill="1" applyBorder="1" applyAlignment="1" applyProtection="1">
      <alignment horizontal="center"/>
      <protection/>
    </xf>
    <xf numFmtId="0" fontId="2" fillId="0" borderId="0" xfId="0" applyFont="1" applyFill="1" applyAlignment="1">
      <alignment horizontal="justify"/>
    </xf>
    <xf numFmtId="168" fontId="2" fillId="0" borderId="0" xfId="0" applyNumberFormat="1" applyFont="1" applyFill="1" applyBorder="1" applyAlignment="1">
      <alignment horizontal="center"/>
    </xf>
    <xf numFmtId="0" fontId="0" fillId="0" borderId="0" xfId="0" applyFill="1" applyAlignment="1">
      <alignment horizontal="left" vertical="top" wrapText="1"/>
    </xf>
    <xf numFmtId="0" fontId="0" fillId="0" borderId="0" xfId="0" applyAlignment="1">
      <alignment/>
    </xf>
    <xf numFmtId="0" fontId="0" fillId="0" borderId="0" xfId="0" applyFont="1" applyAlignment="1">
      <alignment horizontal="left" indent="1"/>
    </xf>
    <xf numFmtId="0" fontId="16" fillId="0" borderId="0" xfId="0" applyFont="1" applyAlignment="1">
      <alignment horizontal="left" indent="1"/>
    </xf>
    <xf numFmtId="0" fontId="15" fillId="0" borderId="0" xfId="0" applyFont="1" applyAlignment="1">
      <alignment horizontal="center"/>
    </xf>
    <xf numFmtId="0" fontId="19" fillId="0" borderId="0" xfId="0" applyFont="1" applyAlignment="1">
      <alignment/>
    </xf>
    <xf numFmtId="0" fontId="0" fillId="0" borderId="0" xfId="0" applyFont="1" applyAlignment="1">
      <alignment horizontal="left" wrapText="1" indent="1"/>
    </xf>
    <xf numFmtId="1" fontId="2" fillId="0" borderId="0" xfId="0" applyNumberFormat="1" applyFont="1" applyBorder="1" applyAlignment="1" applyProtection="1">
      <alignment horizontal="right" vertical="top" wrapText="1"/>
      <protection locked="0"/>
    </xf>
    <xf numFmtId="0" fontId="0" fillId="33" borderId="12" xfId="0" applyFill="1" applyBorder="1" applyAlignment="1" applyProtection="1">
      <alignment wrapText="1"/>
      <protection locked="0"/>
    </xf>
    <xf numFmtId="0" fontId="0" fillId="0" borderId="0" xfId="0" applyFont="1" applyAlignment="1">
      <alignment horizontal="left" vertical="top" wrapText="1" indent="1"/>
    </xf>
    <xf numFmtId="49" fontId="0" fillId="33" borderId="12" xfId="0" applyNumberFormat="1" applyFill="1" applyBorder="1" applyAlignment="1">
      <alignment horizontal="left" vertical="top"/>
    </xf>
    <xf numFmtId="0" fontId="0" fillId="0" borderId="0" xfId="0" applyAlignment="1">
      <alignment vertical="top"/>
    </xf>
    <xf numFmtId="0" fontId="0" fillId="0" borderId="0" xfId="0" applyFont="1" applyAlignment="1">
      <alignment/>
    </xf>
    <xf numFmtId="0" fontId="0" fillId="0" borderId="0" xfId="0" applyAlignment="1">
      <alignment horizontal="left" wrapText="1" indent="1"/>
    </xf>
    <xf numFmtId="0" fontId="24" fillId="0" borderId="0" xfId="0" applyFont="1" applyAlignment="1" applyProtection="1">
      <alignment horizontal="center"/>
      <protection/>
    </xf>
    <xf numFmtId="1" fontId="0" fillId="0" borderId="0" xfId="0" applyNumberFormat="1" applyFill="1" applyBorder="1" applyAlignment="1" applyProtection="1">
      <alignment horizontal="center"/>
      <protection hidden="1"/>
    </xf>
    <xf numFmtId="0" fontId="27" fillId="0" borderId="0" xfId="0" applyFont="1" applyBorder="1" applyAlignment="1" applyProtection="1">
      <alignment vertical="center"/>
      <protection/>
    </xf>
    <xf numFmtId="0" fontId="14" fillId="0" borderId="15" xfId="0" applyFont="1" applyBorder="1" applyAlignment="1">
      <alignment vertical="top" wrapText="1"/>
    </xf>
    <xf numFmtId="0" fontId="14" fillId="0" borderId="10" xfId="0" applyFont="1" applyBorder="1" applyAlignment="1">
      <alignment vertical="top" wrapText="1"/>
    </xf>
    <xf numFmtId="1" fontId="2" fillId="0" borderId="0" xfId="0" applyNumberFormat="1" applyFont="1" applyFill="1" applyBorder="1" applyAlignment="1" applyProtection="1">
      <alignment horizontal="center"/>
      <protection/>
    </xf>
    <xf numFmtId="168" fontId="2" fillId="0" borderId="0" xfId="0" applyNumberFormat="1" applyFont="1" applyFill="1" applyBorder="1" applyAlignment="1" applyProtection="1">
      <alignment horizontal="center"/>
      <protection/>
    </xf>
    <xf numFmtId="0" fontId="0" fillId="35" borderId="16" xfId="0" applyFont="1" applyFill="1" applyBorder="1" applyAlignment="1">
      <alignment wrapText="1"/>
    </xf>
    <xf numFmtId="0" fontId="0" fillId="35" borderId="16" xfId="0" applyFont="1" applyFill="1" applyBorder="1" applyAlignment="1">
      <alignment horizontal="left" vertical="top"/>
    </xf>
    <xf numFmtId="0" fontId="6" fillId="35" borderId="16" xfId="0" applyFont="1" applyFill="1" applyBorder="1" applyAlignment="1">
      <alignment vertical="top" wrapText="1"/>
    </xf>
    <xf numFmtId="0" fontId="0" fillId="35" borderId="12" xfId="0" applyFill="1" applyBorder="1" applyAlignment="1" applyProtection="1">
      <alignment horizontal="left" vertical="top"/>
      <protection locked="0"/>
    </xf>
    <xf numFmtId="0" fontId="30" fillId="0" borderId="0" xfId="0" applyFont="1" applyAlignment="1" applyProtection="1">
      <alignment horizontal="center" vertical="center"/>
      <protection/>
    </xf>
    <xf numFmtId="0" fontId="0" fillId="0" borderId="0" xfId="0" applyFont="1" applyAlignment="1">
      <alignment horizontal="left" indent="1"/>
    </xf>
    <xf numFmtId="0" fontId="0" fillId="33" borderId="12" xfId="0" applyFont="1" applyFill="1" applyBorder="1" applyAlignment="1">
      <alignment vertical="top"/>
    </xf>
    <xf numFmtId="0" fontId="0" fillId="35" borderId="12" xfId="0" applyFont="1" applyFill="1" applyBorder="1" applyAlignment="1">
      <alignment wrapText="1"/>
    </xf>
    <xf numFmtId="0" fontId="0" fillId="35" borderId="12" xfId="0" applyFont="1" applyFill="1" applyBorder="1" applyAlignment="1">
      <alignment vertical="top"/>
    </xf>
    <xf numFmtId="49" fontId="0" fillId="35" borderId="12" xfId="0" applyNumberFormat="1" applyFont="1" applyFill="1" applyBorder="1" applyAlignment="1" applyProtection="1">
      <alignment horizontal="left" vertical="top"/>
      <protection locked="0"/>
    </xf>
    <xf numFmtId="0" fontId="0" fillId="33" borderId="12" xfId="0" applyFont="1" applyFill="1" applyBorder="1" applyAlignment="1">
      <alignment horizontal="left" vertical="top"/>
    </xf>
    <xf numFmtId="0" fontId="0" fillId="35" borderId="12" xfId="0" applyFont="1" applyFill="1" applyBorder="1" applyAlignment="1" applyProtection="1">
      <alignment horizontal="left" vertical="top"/>
      <protection locked="0"/>
    </xf>
    <xf numFmtId="0" fontId="12" fillId="33" borderId="12" xfId="0" applyFont="1" applyFill="1" applyBorder="1" applyAlignment="1">
      <alignment horizontal="left" vertical="top" wrapText="1"/>
    </xf>
    <xf numFmtId="0" fontId="11" fillId="33" borderId="12" xfId="0" applyFont="1" applyFill="1" applyBorder="1" applyAlignment="1">
      <alignment wrapText="1"/>
    </xf>
    <xf numFmtId="0" fontId="0" fillId="0" borderId="0" xfId="0" applyFont="1" applyAlignment="1">
      <alignment horizontal="left" wrapText="1" indent="1"/>
    </xf>
    <xf numFmtId="0" fontId="25" fillId="0" borderId="0" xfId="0" applyFont="1" applyAlignment="1" applyProtection="1">
      <alignment horizontal="center"/>
      <protection hidden="1"/>
    </xf>
    <xf numFmtId="49" fontId="8" fillId="33" borderId="12" xfId="53" applyNumberFormat="1" applyFill="1" applyBorder="1" applyAlignment="1" applyProtection="1">
      <alignment horizontal="left" vertical="top" wrapText="1"/>
      <protection locked="0"/>
    </xf>
    <xf numFmtId="0" fontId="8" fillId="33" borderId="12" xfId="53" applyFill="1" applyBorder="1" applyAlignment="1" applyProtection="1">
      <alignment horizontal="left" vertical="top" wrapText="1"/>
      <protection/>
    </xf>
    <xf numFmtId="0" fontId="0" fillId="33" borderId="12" xfId="59" applyFont="1" applyFill="1" applyBorder="1" applyAlignment="1">
      <alignment vertical="top"/>
      <protection/>
    </xf>
    <xf numFmtId="0" fontId="0" fillId="35" borderId="12" xfId="59" applyFont="1" applyFill="1" applyBorder="1" applyAlignment="1">
      <alignment wrapText="1"/>
      <protection/>
    </xf>
    <xf numFmtId="0" fontId="0" fillId="35" borderId="12" xfId="59" applyFont="1" applyFill="1" applyBorder="1" applyAlignment="1">
      <alignment vertical="top"/>
      <protection/>
    </xf>
    <xf numFmtId="0" fontId="0" fillId="33" borderId="12" xfId="59" applyFont="1" applyFill="1" applyBorder="1" applyAlignment="1">
      <alignment horizontal="left" vertical="top"/>
      <protection/>
    </xf>
    <xf numFmtId="0" fontId="0" fillId="35" borderId="12" xfId="59" applyFont="1" applyFill="1" applyBorder="1" applyAlignment="1" applyProtection="1">
      <alignment horizontal="left" vertical="top"/>
      <protection locked="0"/>
    </xf>
    <xf numFmtId="49" fontId="0" fillId="35" borderId="12" xfId="59" applyNumberFormat="1" applyFont="1" applyFill="1" applyBorder="1" applyAlignment="1" applyProtection="1">
      <alignment horizontal="left" vertical="top"/>
      <protection locked="0"/>
    </xf>
    <xf numFmtId="0" fontId="0" fillId="33" borderId="12" xfId="59" applyFont="1" applyFill="1" applyBorder="1" applyAlignment="1">
      <alignment wrapText="1"/>
      <protection/>
    </xf>
    <xf numFmtId="0" fontId="0" fillId="33" borderId="12" xfId="59" applyFill="1" applyBorder="1" applyAlignment="1">
      <alignment horizontal="left" vertical="top"/>
      <protection/>
    </xf>
    <xf numFmtId="0" fontId="0" fillId="33" borderId="12" xfId="59" applyFill="1" applyBorder="1" applyAlignment="1">
      <alignment vertical="top"/>
      <protection/>
    </xf>
    <xf numFmtId="0" fontId="0" fillId="33" borderId="12" xfId="59" applyFill="1" applyBorder="1" applyAlignment="1">
      <alignment wrapText="1"/>
      <protection/>
    </xf>
    <xf numFmtId="0" fontId="6" fillId="33" borderId="12" xfId="59" applyFont="1" applyFill="1" applyBorder="1" applyAlignment="1">
      <alignment vertical="top" wrapText="1"/>
      <protection/>
    </xf>
    <xf numFmtId="0" fontId="0" fillId="0" borderId="12" xfId="0" applyBorder="1" applyAlignment="1">
      <alignment horizontal="left" wrapText="1"/>
    </xf>
    <xf numFmtId="49" fontId="0" fillId="35" borderId="12" xfId="59"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1" fontId="2" fillId="34" borderId="17" xfId="0" applyNumberFormat="1" applyFont="1" applyFill="1" applyBorder="1" applyAlignment="1" applyProtection="1">
      <alignment horizontal="center"/>
      <protection locked="0"/>
    </xf>
    <xf numFmtId="0" fontId="0" fillId="33" borderId="0" xfId="0" applyFill="1" applyBorder="1" applyAlignment="1">
      <alignment horizontal="left" vertical="top" wrapText="1"/>
    </xf>
    <xf numFmtId="0" fontId="0" fillId="35" borderId="12" xfId="0" applyFont="1" applyFill="1" applyBorder="1" applyAlignment="1" applyProtection="1">
      <alignment horizontal="left" vertical="top" wrapText="1"/>
      <protection locked="0"/>
    </xf>
    <xf numFmtId="49" fontId="0" fillId="35" borderId="12" xfId="0" applyNumberFormat="1" applyFont="1" applyFill="1" applyBorder="1" applyAlignment="1" applyProtection="1">
      <alignment horizontal="left" vertical="top" wrapText="1"/>
      <protection locked="0"/>
    </xf>
    <xf numFmtId="0" fontId="8" fillId="33" borderId="12" xfId="53" applyFill="1" applyBorder="1" applyAlignment="1" applyProtection="1">
      <alignment vertical="top"/>
      <protection/>
    </xf>
    <xf numFmtId="0" fontId="2" fillId="36" borderId="18" xfId="0" applyFont="1" applyFill="1" applyBorder="1" applyAlignment="1" applyProtection="1">
      <alignment horizontal="right" vertical="center" wrapText="1"/>
      <protection/>
    </xf>
    <xf numFmtId="0" fontId="74" fillId="0" borderId="0" xfId="0" applyFont="1" applyAlignment="1" applyProtection="1">
      <alignment horizontal="center" vertical="center"/>
      <protection/>
    </xf>
    <xf numFmtId="0" fontId="0" fillId="37" borderId="0" xfId="0" applyFont="1" applyFill="1" applyAlignment="1">
      <alignment horizontal="center"/>
    </xf>
    <xf numFmtId="0" fontId="1" fillId="37" borderId="0" xfId="0" applyFont="1" applyFill="1" applyAlignment="1">
      <alignment horizontal="center"/>
    </xf>
    <xf numFmtId="0" fontId="0" fillId="38" borderId="0" xfId="0" applyFont="1" applyFill="1" applyAlignment="1" applyProtection="1">
      <alignment horizontal="center"/>
      <protection/>
    </xf>
    <xf numFmtId="0" fontId="0" fillId="0" borderId="0" xfId="0" applyFont="1" applyAlignment="1">
      <alignment horizontal="center" wrapText="1"/>
    </xf>
    <xf numFmtId="0" fontId="0" fillId="0" borderId="0" xfId="0" applyFont="1" applyAlignment="1">
      <alignment/>
    </xf>
    <xf numFmtId="0" fontId="0" fillId="39" borderId="0" xfId="0" applyFont="1" applyFill="1" applyBorder="1" applyAlignment="1" applyProtection="1">
      <alignment horizontal="center" vertical="top"/>
      <protection/>
    </xf>
    <xf numFmtId="0" fontId="0" fillId="0" borderId="0" xfId="0" applyFont="1" applyAlignment="1">
      <alignment horizontal="center"/>
    </xf>
    <xf numFmtId="0" fontId="1" fillId="34" borderId="0" xfId="0" applyFont="1" applyFill="1" applyAlignment="1" applyProtection="1">
      <alignment horizontal="center"/>
      <protection/>
    </xf>
    <xf numFmtId="0" fontId="1" fillId="40" borderId="0" xfId="0" applyFont="1" applyFill="1" applyAlignment="1" applyProtection="1">
      <alignment horizontal="left"/>
      <protection/>
    </xf>
    <xf numFmtId="0" fontId="34" fillId="0" borderId="0" xfId="0" applyFont="1" applyAlignment="1">
      <alignment/>
    </xf>
    <xf numFmtId="0" fontId="0" fillId="34" borderId="0" xfId="0" applyFont="1" applyFill="1" applyAlignment="1" applyProtection="1">
      <alignment horizontal="center"/>
      <protection/>
    </xf>
    <xf numFmtId="0" fontId="0" fillId="40" borderId="0" xfId="0" applyFont="1" applyFill="1" applyAlignment="1" applyProtection="1">
      <alignment horizontal="center"/>
      <protection/>
    </xf>
    <xf numFmtId="0" fontId="0" fillId="38" borderId="0" xfId="0" applyFont="1" applyFill="1" applyBorder="1" applyAlignment="1" applyProtection="1">
      <alignment horizontal="center"/>
      <protection/>
    </xf>
    <xf numFmtId="0" fontId="0" fillId="38" borderId="0" xfId="0" applyFont="1" applyFill="1" applyBorder="1" applyAlignment="1" applyProtection="1">
      <alignment horizontal="center" vertical="top"/>
      <protection/>
    </xf>
    <xf numFmtId="0" fontId="1" fillId="41" borderId="0" xfId="0" applyFont="1" applyFill="1" applyAlignment="1" applyProtection="1">
      <alignment horizontal="center"/>
      <protection/>
    </xf>
    <xf numFmtId="0" fontId="0" fillId="41" borderId="0" xfId="0" applyFont="1" applyFill="1" applyAlignment="1" applyProtection="1">
      <alignment horizontal="center"/>
      <protection/>
    </xf>
    <xf numFmtId="0" fontId="0" fillId="0" borderId="0" xfId="0" applyFont="1" applyAlignment="1" applyProtection="1">
      <alignment horizontal="center"/>
      <protection/>
    </xf>
    <xf numFmtId="0" fontId="1" fillId="36" borderId="0" xfId="0" applyFont="1" applyFill="1" applyAlignment="1" applyProtection="1">
      <alignment horizontal="center"/>
      <protection/>
    </xf>
    <xf numFmtId="0" fontId="0" fillId="36" borderId="0" xfId="0" applyFont="1" applyFill="1" applyAlignment="1" applyProtection="1">
      <alignment horizontal="center"/>
      <protection/>
    </xf>
    <xf numFmtId="0" fontId="1" fillId="0" borderId="0" xfId="0" applyFont="1" applyFill="1" applyBorder="1" applyAlignment="1" applyProtection="1">
      <alignment horizontal="center" wrapText="1"/>
      <protection/>
    </xf>
    <xf numFmtId="0" fontId="1" fillId="42" borderId="0" xfId="0" applyFont="1" applyFill="1" applyAlignment="1" applyProtection="1">
      <alignment horizontal="center"/>
      <protection/>
    </xf>
    <xf numFmtId="0" fontId="0" fillId="42" borderId="0" xfId="0" applyFont="1" applyFill="1" applyAlignment="1" applyProtection="1">
      <alignment horizontal="center"/>
      <protection/>
    </xf>
    <xf numFmtId="0" fontId="0" fillId="0" borderId="0" xfId="0" applyFont="1" applyAlignment="1" applyProtection="1">
      <alignment/>
      <protection/>
    </xf>
    <xf numFmtId="0" fontId="1" fillId="43" borderId="0" xfId="0" applyFont="1" applyFill="1" applyAlignment="1" applyProtection="1">
      <alignment horizontal="center"/>
      <protection/>
    </xf>
    <xf numFmtId="0" fontId="0" fillId="43" borderId="0" xfId="0" applyFont="1" applyFill="1" applyAlignment="1" applyProtection="1">
      <alignment horizontal="center"/>
      <protection/>
    </xf>
    <xf numFmtId="0" fontId="0" fillId="38" borderId="0" xfId="0" applyFont="1" applyFill="1" applyAlignment="1">
      <alignment horizontal="center"/>
    </xf>
    <xf numFmtId="0" fontId="0" fillId="39" borderId="0" xfId="0" applyFont="1" applyFill="1" applyAlignment="1">
      <alignment horizontal="center"/>
    </xf>
    <xf numFmtId="0" fontId="35" fillId="0" borderId="0" xfId="0" applyFont="1" applyAlignment="1">
      <alignment horizontal="center"/>
    </xf>
    <xf numFmtId="0" fontId="75" fillId="0" borderId="0" xfId="0" applyFont="1" applyFill="1" applyAlignment="1">
      <alignment horizontal="center" vertical="top" wrapText="1"/>
    </xf>
    <xf numFmtId="0" fontId="1" fillId="0" borderId="19" xfId="0" applyFont="1" applyBorder="1" applyAlignment="1">
      <alignment horizontal="center"/>
    </xf>
    <xf numFmtId="0" fontId="1" fillId="0" borderId="20" xfId="0" applyFont="1" applyBorder="1" applyAlignment="1">
      <alignment horizontal="center"/>
    </xf>
    <xf numFmtId="0" fontId="0" fillId="0" borderId="0" xfId="0" applyFill="1" applyAlignment="1" applyProtection="1">
      <alignment horizontal="center"/>
      <protection locked="0"/>
    </xf>
    <xf numFmtId="0" fontId="2" fillId="0" borderId="0" xfId="0" applyFont="1" applyFill="1" applyBorder="1" applyAlignment="1" applyProtection="1">
      <alignment horizontal="center" vertical="top" wrapText="1"/>
      <protection locked="0"/>
    </xf>
    <xf numFmtId="0" fontId="0" fillId="0" borderId="0" xfId="0" applyAlignment="1">
      <alignment horizontal="center" vertical="top" wrapText="1"/>
    </xf>
    <xf numFmtId="0" fontId="0" fillId="0" borderId="0" xfId="0" applyFill="1" applyAlignment="1">
      <alignment horizontal="center" vertical="top" wrapText="1"/>
    </xf>
    <xf numFmtId="0" fontId="3" fillId="30" borderId="21" xfId="0" applyFont="1" applyFill="1" applyBorder="1" applyAlignment="1" applyProtection="1">
      <alignment horizontal="center" vertical="center" wrapText="1"/>
      <protection locked="0"/>
    </xf>
    <xf numFmtId="1" fontId="0" fillId="0" borderId="0" xfId="0" applyNumberFormat="1" applyFill="1" applyAlignment="1" applyProtection="1">
      <alignment horizontal="center" vertical="center"/>
      <protection hidden="1"/>
    </xf>
    <xf numFmtId="1" fontId="0" fillId="0" borderId="0" xfId="0" applyNumberFormat="1" applyFont="1" applyFill="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right" vertical="center"/>
      <protection hidden="1"/>
    </xf>
    <xf numFmtId="0" fontId="0" fillId="0" borderId="0" xfId="0" applyAlignment="1" applyProtection="1">
      <alignment vertical="center"/>
      <protection locked="0"/>
    </xf>
    <xf numFmtId="0" fontId="3" fillId="30" borderId="21" xfId="0" applyFont="1" applyFill="1" applyBorder="1" applyAlignment="1" applyProtection="1">
      <alignment horizontal="center" vertical="center" wrapText="1"/>
      <protection/>
    </xf>
    <xf numFmtId="0" fontId="0" fillId="0" borderId="0" xfId="0" applyFont="1" applyAlignment="1" applyProtection="1">
      <alignment vertical="center"/>
      <protection locked="0"/>
    </xf>
    <xf numFmtId="1" fontId="0" fillId="0" borderId="0" xfId="0" applyNumberFormat="1" applyFont="1" applyFill="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26" fillId="44" borderId="21" xfId="0" applyFont="1" applyFill="1" applyBorder="1" applyAlignment="1" applyProtection="1">
      <alignment horizontal="center" vertical="center" wrapText="1"/>
      <protection locked="0"/>
    </xf>
    <xf numFmtId="0" fontId="26" fillId="44" borderId="11" xfId="0" applyFont="1" applyFill="1" applyBorder="1" applyAlignment="1" applyProtection="1">
      <alignment vertical="center" wrapText="1"/>
      <protection/>
    </xf>
    <xf numFmtId="0" fontId="26" fillId="44" borderId="22" xfId="0" applyFont="1" applyFill="1" applyBorder="1" applyAlignment="1" applyProtection="1">
      <alignment vertical="center" wrapText="1"/>
      <protection/>
    </xf>
    <xf numFmtId="0" fontId="26" fillId="44" borderId="18" xfId="0" applyFont="1" applyFill="1" applyBorder="1" applyAlignment="1" applyProtection="1">
      <alignment horizontal="center" vertical="center" wrapText="1"/>
      <protection/>
    </xf>
    <xf numFmtId="0" fontId="26" fillId="44" borderId="21" xfId="0" applyFont="1" applyFill="1" applyBorder="1" applyAlignment="1" applyProtection="1">
      <alignment horizontal="center" vertical="center" wrapText="1"/>
      <protection/>
    </xf>
    <xf numFmtId="0" fontId="26" fillId="44" borderId="23" xfId="0" applyFont="1" applyFill="1" applyBorder="1" applyAlignment="1" applyProtection="1">
      <alignment horizontal="center" vertical="center" wrapText="1"/>
      <protection/>
    </xf>
    <xf numFmtId="1" fontId="1" fillId="0" borderId="0" xfId="0" applyNumberFormat="1" applyFont="1" applyFill="1" applyAlignment="1" applyProtection="1">
      <alignment horizontal="center" vertical="center"/>
      <protection hidden="1"/>
    </xf>
    <xf numFmtId="0" fontId="1" fillId="0" borderId="0" xfId="0" applyFont="1" applyFill="1" applyAlignment="1" applyProtection="1">
      <alignment horizontal="center" vertical="center"/>
      <protection hidden="1"/>
    </xf>
    <xf numFmtId="0" fontId="1" fillId="0" borderId="0" xfId="0" applyFont="1" applyFill="1" applyAlignment="1" applyProtection="1">
      <alignment vertical="center"/>
      <protection hidden="1"/>
    </xf>
    <xf numFmtId="0" fontId="2" fillId="0" borderId="20"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vertical="center" wrapText="1"/>
      <protection locked="0"/>
    </xf>
    <xf numFmtId="0" fontId="22" fillId="0" borderId="22" xfId="0" applyFont="1" applyBorder="1" applyAlignment="1" applyProtection="1">
      <alignment vertical="center" wrapText="1"/>
      <protection locked="0"/>
    </xf>
    <xf numFmtId="14" fontId="22" fillId="0" borderId="22" xfId="0" applyNumberFormat="1" applyFont="1" applyBorder="1" applyAlignment="1" applyProtection="1">
      <alignment horizontal="center" vertical="center" wrapText="1"/>
      <protection locked="0"/>
    </xf>
    <xf numFmtId="0" fontId="22" fillId="0" borderId="22" xfId="0" applyFont="1" applyBorder="1" applyAlignment="1" applyProtection="1">
      <alignment horizontal="center" vertical="center" wrapText="1"/>
      <protection locked="0"/>
    </xf>
    <xf numFmtId="1" fontId="22" fillId="0" borderId="20" xfId="0" applyNumberFormat="1" applyFont="1" applyBorder="1" applyAlignment="1" applyProtection="1">
      <alignment horizontal="center" vertical="center"/>
      <protection locked="0"/>
    </xf>
    <xf numFmtId="0" fontId="22" fillId="0" borderId="21" xfId="0" applyFont="1" applyBorder="1" applyAlignment="1" applyProtection="1">
      <alignment horizontal="center" vertical="center"/>
      <protection/>
    </xf>
    <xf numFmtId="0" fontId="22" fillId="0" borderId="21" xfId="0" applyFont="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22" fillId="0" borderId="24" xfId="0" applyFont="1" applyBorder="1" applyAlignment="1" applyProtection="1">
      <alignment vertical="center" wrapText="1"/>
      <protection locked="0"/>
    </xf>
    <xf numFmtId="0" fontId="2" fillId="0" borderId="25" xfId="0" applyFont="1" applyBorder="1" applyAlignment="1" applyProtection="1">
      <alignment horizontal="center" vertical="center" wrapText="1"/>
      <protection/>
    </xf>
    <xf numFmtId="0" fontId="22" fillId="0" borderId="23" xfId="0" applyFont="1" applyBorder="1" applyAlignment="1" applyProtection="1">
      <alignment vertical="center" wrapText="1"/>
      <protection locked="0"/>
    </xf>
    <xf numFmtId="0" fontId="22" fillId="0" borderId="24" xfId="0" applyFont="1" applyBorder="1" applyAlignment="1" applyProtection="1">
      <alignment horizontal="center" vertical="center"/>
      <protection locked="0"/>
    </xf>
    <xf numFmtId="0" fontId="2" fillId="0" borderId="21" xfId="0" applyFont="1" applyBorder="1" applyAlignment="1" applyProtection="1">
      <alignment horizontal="center" vertical="center" wrapText="1"/>
      <protection/>
    </xf>
    <xf numFmtId="0" fontId="22" fillId="0" borderId="24" xfId="0" applyFont="1" applyBorder="1" applyAlignment="1" applyProtection="1">
      <alignment horizontal="center" vertical="center" wrapText="1"/>
      <protection locked="0"/>
    </xf>
    <xf numFmtId="1" fontId="10" fillId="0" borderId="0" xfId="0" applyNumberFormat="1" applyFont="1" applyBorder="1" applyAlignment="1" applyProtection="1">
      <alignment vertical="center"/>
      <protection/>
    </xf>
    <xf numFmtId="14" fontId="76" fillId="0" borderId="0" xfId="0" applyNumberFormat="1" applyFont="1" applyBorder="1" applyAlignment="1" applyProtection="1">
      <alignment vertical="center"/>
      <protection/>
    </xf>
    <xf numFmtId="0" fontId="22" fillId="0" borderId="18" xfId="0" applyFont="1" applyFill="1" applyBorder="1" applyAlignment="1" applyProtection="1">
      <alignment vertical="center" wrapText="1"/>
      <protection locked="0"/>
    </xf>
    <xf numFmtId="0" fontId="22" fillId="0" borderId="22"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0" fillId="0" borderId="21" xfId="0" applyFont="1" applyBorder="1" applyAlignment="1">
      <alignment wrapText="1"/>
    </xf>
    <xf numFmtId="0" fontId="0" fillId="0" borderId="19" xfId="0" applyFont="1" applyBorder="1" applyAlignment="1">
      <alignment wrapText="1"/>
    </xf>
    <xf numFmtId="0" fontId="8" fillId="0" borderId="20" xfId="53" applyBorder="1" applyAlignment="1" applyProtection="1">
      <alignment/>
      <protection/>
    </xf>
    <xf numFmtId="0" fontId="1" fillId="0" borderId="21" xfId="0" applyFont="1" applyBorder="1" applyAlignment="1">
      <alignment wrapText="1"/>
    </xf>
    <xf numFmtId="9" fontId="26" fillId="44" borderId="23" xfId="66" applyFont="1" applyFill="1" applyBorder="1" applyAlignment="1" applyProtection="1">
      <alignment horizontal="center" vertical="center" wrapText="1"/>
      <protection/>
    </xf>
    <xf numFmtId="0" fontId="1" fillId="40" borderId="0" xfId="0" applyFont="1" applyFill="1" applyAlignment="1">
      <alignment/>
    </xf>
    <xf numFmtId="0" fontId="0" fillId="0" borderId="0" xfId="0" applyAlignment="1">
      <alignment/>
    </xf>
    <xf numFmtId="0" fontId="1" fillId="45" borderId="0" xfId="0" applyFont="1" applyFill="1" applyAlignment="1">
      <alignment horizontal="center" wrapText="1"/>
    </xf>
    <xf numFmtId="0" fontId="1" fillId="45" borderId="0" xfId="0" applyFont="1" applyFill="1" applyAlignment="1">
      <alignment horizontal="center"/>
    </xf>
    <xf numFmtId="0" fontId="4" fillId="0" borderId="0" xfId="0" applyFont="1" applyBorder="1" applyAlignment="1">
      <alignment horizontal="left" vertical="top" wrapText="1"/>
    </xf>
    <xf numFmtId="0" fontId="4" fillId="0" borderId="0" xfId="0" applyFont="1" applyAlignment="1">
      <alignment horizontal="left" wrapText="1"/>
    </xf>
    <xf numFmtId="0" fontId="4" fillId="0" borderId="0" xfId="0" applyFont="1" applyAlignment="1">
      <alignment horizontal="justify" wrapText="1"/>
    </xf>
    <xf numFmtId="0" fontId="0" fillId="0" borderId="0" xfId="0" applyFont="1" applyAlignment="1">
      <alignment horizontal="left" vertical="top" wrapText="1"/>
    </xf>
    <xf numFmtId="0" fontId="2" fillId="0" borderId="15" xfId="0" applyFont="1" applyBorder="1" applyAlignment="1">
      <alignment horizontal="right" vertical="top" wrapText="1"/>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Font="1" applyBorder="1" applyAlignment="1">
      <alignment horizontal="left" vertical="top" wrapText="1"/>
    </xf>
    <xf numFmtId="0" fontId="4" fillId="0" borderId="0" xfId="0" applyFont="1" applyAlignment="1">
      <alignment horizontal="left" vertical="center" wrapText="1"/>
    </xf>
    <xf numFmtId="0" fontId="7" fillId="0" borderId="15" xfId="0" applyFont="1" applyBorder="1" applyAlignment="1">
      <alignment vertical="top" wrapText="1"/>
    </xf>
    <xf numFmtId="0" fontId="14" fillId="0" borderId="15" xfId="0" applyFont="1" applyBorder="1" applyAlignment="1">
      <alignment vertical="top" wrapText="1"/>
    </xf>
    <xf numFmtId="0" fontId="7" fillId="0" borderId="10" xfId="0" applyFont="1" applyBorder="1" applyAlignment="1">
      <alignment vertical="top" wrapText="1"/>
    </xf>
    <xf numFmtId="0" fontId="14" fillId="0" borderId="10" xfId="0" applyFont="1" applyBorder="1" applyAlignment="1">
      <alignment vertical="top" wrapText="1"/>
    </xf>
    <xf numFmtId="0" fontId="7" fillId="0" borderId="15" xfId="0" applyFont="1" applyBorder="1" applyAlignment="1">
      <alignment horizontal="left" vertical="top" wrapText="1"/>
    </xf>
    <xf numFmtId="0" fontId="7" fillId="0" borderId="23" xfId="0" applyFont="1" applyBorder="1" applyAlignment="1">
      <alignment horizontal="left" vertical="top" wrapText="1"/>
    </xf>
    <xf numFmtId="0" fontId="7" fillId="0" borderId="10" xfId="0" applyFont="1" applyBorder="1" applyAlignment="1">
      <alignment horizontal="left" vertical="top" wrapText="1"/>
    </xf>
    <xf numFmtId="0" fontId="7" fillId="0" borderId="24" xfId="0" applyFont="1" applyBorder="1" applyAlignment="1">
      <alignment horizontal="left" vertical="top" wrapText="1"/>
    </xf>
    <xf numFmtId="0" fontId="4" fillId="0" borderId="0" xfId="0" applyNumberFormat="1" applyFont="1" applyAlignment="1">
      <alignment horizontal="justify" wrapText="1"/>
    </xf>
    <xf numFmtId="0" fontId="0" fillId="0" borderId="0" xfId="0" applyNumberFormat="1" applyFont="1" applyAlignment="1">
      <alignment horizontal="left" vertical="top" wrapText="1"/>
    </xf>
    <xf numFmtId="0" fontId="2" fillId="0" borderId="10" xfId="0" applyFont="1" applyBorder="1" applyAlignment="1">
      <alignment horizontal="right" vertical="top" wrapText="1"/>
    </xf>
    <xf numFmtId="0" fontId="33" fillId="0" borderId="0" xfId="0" applyFont="1" applyAlignment="1">
      <alignment horizontal="center" vertical="top" wrapText="1"/>
    </xf>
    <xf numFmtId="0" fontId="4" fillId="0" borderId="0" xfId="0" applyFont="1" applyAlignment="1">
      <alignment horizontal="left"/>
    </xf>
    <xf numFmtId="0" fontId="0" fillId="0" borderId="0" xfId="0" applyAlignment="1">
      <alignment horizontal="left"/>
    </xf>
    <xf numFmtId="0" fontId="29" fillId="46" borderId="18" xfId="0" applyFont="1" applyFill="1" applyBorder="1" applyAlignment="1" applyProtection="1">
      <alignment horizontal="center" vertical="top" wrapText="1"/>
      <protection/>
    </xf>
    <xf numFmtId="0" fontId="29" fillId="46" borderId="11" xfId="0" applyFont="1" applyFill="1" applyBorder="1" applyAlignment="1" applyProtection="1">
      <alignment horizontal="center" vertical="top" wrapText="1"/>
      <protection/>
    </xf>
    <xf numFmtId="0" fontId="29" fillId="46" borderId="22" xfId="0" applyFont="1" applyFill="1" applyBorder="1" applyAlignment="1" applyProtection="1">
      <alignment horizontal="center" vertical="top" wrapText="1"/>
      <protection/>
    </xf>
    <xf numFmtId="0" fontId="23" fillId="44" borderId="0" xfId="0" applyFont="1" applyFill="1" applyAlignment="1" applyProtection="1">
      <alignment horizontal="center"/>
      <protection/>
    </xf>
    <xf numFmtId="0" fontId="2" fillId="36" borderId="18" xfId="0" applyFont="1" applyFill="1" applyBorder="1" applyAlignment="1" applyProtection="1">
      <alignment horizontal="right" vertical="center" wrapText="1"/>
      <protection/>
    </xf>
    <xf numFmtId="0" fontId="2" fillId="36" borderId="22" xfId="0" applyFont="1" applyFill="1" applyBorder="1" applyAlignment="1" applyProtection="1">
      <alignment horizontal="right" vertical="center" wrapText="1"/>
      <protection/>
    </xf>
    <xf numFmtId="0" fontId="2" fillId="36" borderId="18" xfId="0" applyFont="1" applyFill="1" applyBorder="1" applyAlignment="1" applyProtection="1">
      <alignment horizontal="left" vertical="center" wrapText="1"/>
      <protection locked="0"/>
    </xf>
    <xf numFmtId="0" fontId="2" fillId="36" borderId="22" xfId="0" applyFont="1" applyFill="1" applyBorder="1" applyAlignment="1" applyProtection="1">
      <alignment horizontal="left" vertical="center" wrapText="1"/>
      <protection locked="0"/>
    </xf>
    <xf numFmtId="0" fontId="32" fillId="36" borderId="11" xfId="0" applyFont="1" applyFill="1" applyBorder="1" applyAlignment="1" applyProtection="1">
      <alignment horizontal="center" vertical="center" wrapText="1"/>
      <protection locked="0"/>
    </xf>
    <xf numFmtId="0" fontId="32" fillId="36" borderId="22" xfId="0" applyFont="1" applyFill="1" applyBorder="1" applyAlignment="1" applyProtection="1">
      <alignment horizontal="center" vertical="center" wrapText="1"/>
      <protection locked="0"/>
    </xf>
    <xf numFmtId="0" fontId="7" fillId="36" borderId="14" xfId="0" applyFont="1" applyFill="1" applyBorder="1" applyAlignment="1" applyProtection="1">
      <alignment horizontal="center" vertical="center" wrapText="1"/>
      <protection locked="0"/>
    </xf>
    <xf numFmtId="0" fontId="7" fillId="36" borderId="24" xfId="0" applyFont="1" applyFill="1" applyBorder="1" applyAlignment="1" applyProtection="1">
      <alignment horizontal="center" vertical="center" wrapText="1"/>
      <protection locked="0"/>
    </xf>
    <xf numFmtId="0" fontId="29" fillId="0" borderId="18" xfId="0" applyFont="1" applyBorder="1" applyAlignment="1" applyProtection="1">
      <alignment vertical="top" wrapText="1"/>
      <protection locked="0"/>
    </xf>
    <xf numFmtId="0" fontId="29" fillId="0" borderId="22" xfId="0" applyFont="1" applyBorder="1" applyAlignment="1" applyProtection="1">
      <alignment vertical="top" wrapText="1"/>
      <protection locked="0"/>
    </xf>
    <xf numFmtId="0" fontId="2" fillId="0" borderId="18" xfId="0" applyFont="1" applyBorder="1" applyAlignment="1" applyProtection="1">
      <alignment vertical="top" wrapText="1"/>
      <protection/>
    </xf>
    <xf numFmtId="0" fontId="2" fillId="0" borderId="22" xfId="0" applyFont="1" applyBorder="1" applyAlignment="1" applyProtection="1">
      <alignment vertical="top" wrapText="1"/>
      <protection/>
    </xf>
    <xf numFmtId="0" fontId="7" fillId="36" borderId="18" xfId="0" applyFont="1" applyFill="1" applyBorder="1" applyAlignment="1" applyProtection="1">
      <alignment horizontal="center" vertical="center" wrapText="1"/>
      <protection/>
    </xf>
    <xf numFmtId="0" fontId="7" fillId="36" borderId="22" xfId="0" applyFont="1" applyFill="1" applyBorder="1" applyAlignment="1" applyProtection="1">
      <alignment horizontal="center" vertical="center" wrapText="1"/>
      <protection/>
    </xf>
    <xf numFmtId="0" fontId="21" fillId="0" borderId="0" xfId="0" applyFont="1" applyAlignment="1" applyProtection="1">
      <alignment horizontal="right"/>
      <protection/>
    </xf>
    <xf numFmtId="0" fontId="10" fillId="0" borderId="1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2" fillId="0" borderId="18"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28" fillId="0" borderId="18" xfId="59" applyFont="1" applyBorder="1" applyAlignment="1" applyProtection="1">
      <alignment horizontal="left" vertical="top" wrapText="1"/>
      <protection/>
    </xf>
    <xf numFmtId="0" fontId="31" fillId="0" borderId="22" xfId="59" applyFont="1" applyBorder="1" applyAlignment="1" applyProtection="1">
      <alignment horizontal="left" vertical="top" wrapText="1"/>
      <protection/>
    </xf>
    <xf numFmtId="0" fontId="28" fillId="46" borderId="18" xfId="59" applyFont="1" applyFill="1" applyBorder="1" applyAlignment="1" applyProtection="1">
      <alignment horizontal="center" vertical="top" wrapText="1" readingOrder="1"/>
      <protection/>
    </xf>
    <xf numFmtId="0" fontId="28" fillId="46" borderId="11" xfId="59" applyFont="1" applyFill="1" applyBorder="1" applyAlignment="1" applyProtection="1">
      <alignment horizontal="center" vertical="top" wrapText="1" readingOrder="1"/>
      <protection/>
    </xf>
    <xf numFmtId="0" fontId="28" fillId="46" borderId="22" xfId="59" applyFont="1" applyFill="1" applyBorder="1" applyAlignment="1" applyProtection="1">
      <alignment horizontal="center" vertical="top" wrapText="1" readingOrder="1"/>
      <protection/>
    </xf>
    <xf numFmtId="0" fontId="29" fillId="0" borderId="18" xfId="59" applyFont="1" applyBorder="1" applyAlignment="1" applyProtection="1">
      <alignment horizontal="left" vertical="top" wrapText="1"/>
      <protection/>
    </xf>
    <xf numFmtId="0" fontId="29" fillId="0" borderId="22" xfId="59" applyFont="1" applyBorder="1" applyAlignment="1" applyProtection="1">
      <alignment horizontal="left" vertical="top" wrapText="1"/>
      <protection/>
    </xf>
    <xf numFmtId="170" fontId="28" fillId="46" borderId="18" xfId="59" applyNumberFormat="1" applyFont="1" applyFill="1" applyBorder="1" applyAlignment="1" applyProtection="1">
      <alignment horizontal="center" vertical="top" wrapText="1"/>
      <protection/>
    </xf>
    <xf numFmtId="170" fontId="28" fillId="46" borderId="11" xfId="59" applyNumberFormat="1" applyFont="1" applyFill="1" applyBorder="1" applyAlignment="1" applyProtection="1">
      <alignment horizontal="center" vertical="top" wrapText="1"/>
      <protection/>
    </xf>
    <xf numFmtId="170" fontId="28" fillId="46" borderId="22" xfId="59" applyNumberFormat="1" applyFont="1" applyFill="1" applyBorder="1" applyAlignment="1" applyProtection="1">
      <alignment horizontal="center" vertical="top" wrapText="1"/>
      <protection/>
    </xf>
    <xf numFmtId="0" fontId="29" fillId="0" borderId="13" xfId="0" applyFont="1" applyBorder="1" applyAlignment="1" applyProtection="1">
      <alignment horizontal="left" vertical="top" wrapText="1"/>
      <protection/>
    </xf>
    <xf numFmtId="0" fontId="29" fillId="0" borderId="23" xfId="0" applyFont="1" applyBorder="1" applyAlignment="1" applyProtection="1">
      <alignment horizontal="left" vertical="top" wrapText="1"/>
      <protection/>
    </xf>
    <xf numFmtId="0" fontId="29" fillId="0" borderId="14" xfId="0" applyFont="1" applyBorder="1" applyAlignment="1" applyProtection="1">
      <alignment horizontal="left" vertical="top" wrapText="1"/>
      <protection/>
    </xf>
    <xf numFmtId="0" fontId="29" fillId="0" borderId="24" xfId="0" applyFont="1" applyBorder="1" applyAlignment="1" applyProtection="1">
      <alignment horizontal="left" vertical="top" wrapText="1"/>
      <protection/>
    </xf>
    <xf numFmtId="0" fontId="2" fillId="0" borderId="0" xfId="0" applyFont="1" applyFill="1" applyAlignment="1">
      <alignment horizontal="center" vertical="center"/>
    </xf>
    <xf numFmtId="0" fontId="0" fillId="0" borderId="0" xfId="0" applyAlignment="1">
      <alignment horizontal="center" vertical="center"/>
    </xf>
    <xf numFmtId="0" fontId="2" fillId="0" borderId="18" xfId="0" applyFont="1" applyBorder="1" applyAlignment="1">
      <alignment horizontal="right" wrapText="1"/>
    </xf>
    <xf numFmtId="0" fontId="2" fillId="0" borderId="11" xfId="0" applyFont="1" applyBorder="1" applyAlignment="1">
      <alignment horizontal="right" wrapText="1"/>
    </xf>
    <xf numFmtId="0" fontId="0" fillId="0" borderId="11" xfId="0" applyBorder="1" applyAlignment="1">
      <alignment/>
    </xf>
    <xf numFmtId="0" fontId="0" fillId="0" borderId="22" xfId="0" applyBorder="1" applyAlignment="1">
      <alignment/>
    </xf>
    <xf numFmtId="0" fontId="29" fillId="0" borderId="18" xfId="0" applyFont="1" applyBorder="1" applyAlignment="1" applyProtection="1">
      <alignment horizontal="left" vertical="top" wrapText="1"/>
      <protection/>
    </xf>
    <xf numFmtId="0" fontId="29" fillId="0" borderId="22" xfId="0" applyFont="1" applyBorder="1" applyAlignment="1" applyProtection="1">
      <alignment horizontal="left" vertical="top" wrapText="1"/>
      <protection/>
    </xf>
    <xf numFmtId="0" fontId="2" fillId="36" borderId="11" xfId="0" applyFont="1" applyFill="1" applyBorder="1" applyAlignment="1" applyProtection="1">
      <alignment horizontal="right" vertical="center" wrapText="1"/>
      <protection/>
    </xf>
    <xf numFmtId="0" fontId="7" fillId="36" borderId="18" xfId="0" applyFont="1" applyFill="1" applyBorder="1" applyAlignment="1" applyProtection="1">
      <alignment horizontal="center" vertical="center" wrapText="1"/>
      <protection locked="0"/>
    </xf>
    <xf numFmtId="0" fontId="7" fillId="36" borderId="22"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top" wrapText="1"/>
      <protection/>
    </xf>
    <xf numFmtId="0" fontId="2" fillId="0" borderId="23" xfId="0" applyFont="1" applyBorder="1" applyAlignment="1" applyProtection="1">
      <alignment horizontal="left" vertical="top" wrapText="1"/>
      <protection/>
    </xf>
    <xf numFmtId="0" fontId="2" fillId="0" borderId="14" xfId="0" applyFont="1" applyBorder="1" applyAlignment="1" applyProtection="1">
      <alignment horizontal="left" vertical="top" wrapText="1"/>
      <protection/>
    </xf>
    <xf numFmtId="0" fontId="2" fillId="0" borderId="24" xfId="0" applyFont="1" applyBorder="1" applyAlignment="1" applyProtection="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Input" xfId="56"/>
    <cellStyle name="Linked Cell" xfId="57"/>
    <cellStyle name="Neutral" xfId="58"/>
    <cellStyle name="Normal 2" xfId="59"/>
    <cellStyle name="Normal 2 2" xfId="60"/>
    <cellStyle name="Normal 2 2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mpoline-east.org/2015/09/open-regional-championship-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ary@stormelite.co.uk;lindsey.jane@ntlworld.com" TargetMode="External" /><Relationship Id="rId2" Type="http://schemas.openxmlformats.org/officeDocument/2006/relationships/hyperlink" Target="mailto:mandabit20@hotmail.co.uk;amandarobson@pegasustrampolineclub.co.uk;Claire.Watt@eastamb.nhs.uk" TargetMode="External" /><Relationship Id="rId3" Type="http://schemas.openxmlformats.org/officeDocument/2006/relationships/hyperlink" Target="mailto:waveneygym@aol.com;ehutchings7@hotmail.co.uk;hayleyconstance@btinternet.com" TargetMode="External" /><Relationship Id="rId4" Type="http://schemas.openxmlformats.org/officeDocument/2006/relationships/hyperlink" Target="mailto:nicki.weller@tesco.net;trudy.sharman@sky.com;andrewrjonesuk@gmail.com;karen.bevan@uwclub.net" TargetMode="External" /><Relationship Id="rId5" Type="http://schemas.openxmlformats.org/officeDocument/2006/relationships/hyperlink" Target="mailto:f.tredgett@outlook.com;theaviets@ntlworld.com" TargetMode="External" /><Relationship Id="rId6" Type="http://schemas.openxmlformats.org/officeDocument/2006/relationships/hyperlink" Target="mailto:claire41@talktalk.net;cscillitoe@talktalk.net;dimensionstrampolineclub@hotmail.co.uk" TargetMode="External" /><Relationship Id="rId7" Type="http://schemas.openxmlformats.org/officeDocument/2006/relationships/hyperlink" Target="mailto:levitationtc@hotmail.com;levitationhatfield@gmail.com;tismeinit@hotmail.com" TargetMode="External" /><Relationship Id="rId8" Type="http://schemas.openxmlformats.org/officeDocument/2006/relationships/hyperlink" Target="mailto:emmapayton_uk@yahoo.co.uk" TargetMode="External" /><Relationship Id="rId9" Type="http://schemas.openxmlformats.org/officeDocument/2006/relationships/hyperlink" Target="mailto:kazzacaz@hotmail.com;philipa.das@sky.com" TargetMode="External" /><Relationship Id="rId10" Type="http://schemas.openxmlformats.org/officeDocument/2006/relationships/hyperlink" Target="mailto:rotations@btinternet.com" TargetMode="External" /><Relationship Id="rId11" Type="http://schemas.openxmlformats.org/officeDocument/2006/relationships/hyperlink" Target="mailto:suetrampoline@aol.com;" TargetMode="External" /><Relationship Id="rId12" Type="http://schemas.openxmlformats.org/officeDocument/2006/relationships/hyperlink" Target="mailto:ministryofair@gmail.com;minofair@gmail.com;Terry@Ministryofair.com" TargetMode="External" /><Relationship Id="rId13" Type="http://schemas.openxmlformats.org/officeDocument/2006/relationships/hyperlink" Target="mailto:clive.salmon@btinternet.com;hitensiontc@btinternet.com;clive.salmon@bt.com;riaholmes321@gmail.com;crystelle@crystellemillssmith.co.uk" TargetMode="External" /><Relationship Id="rId14" Type="http://schemas.openxmlformats.org/officeDocument/2006/relationships/hyperlink" Target="mailto:lucky3687@virginmedia.com" TargetMode="External" /><Relationship Id="rId15" Type="http://schemas.openxmlformats.org/officeDocument/2006/relationships/hyperlink" Target="mailto:kyrstin@ntlworld.com" TargetMode="External" /><Relationship Id="rId16" Type="http://schemas.openxmlformats.org/officeDocument/2006/relationships/hyperlink" Target="mailto:suej_flight@msn.com" TargetMode="External" /><Relationship Id="rId17" Type="http://schemas.openxmlformats.org/officeDocument/2006/relationships/hyperlink" Target="mailto:can_committee@cangaroos.org;coaches@cangaroos.org" TargetMode="External" /><Relationship Id="rId18" Type="http://schemas.openxmlformats.org/officeDocument/2006/relationships/hyperlink" Target="mailto:John.U.Mitchell@unilever.com;bedfordflyers@ntlworld.com" TargetMode="External" /><Relationship Id="rId19" Type="http://schemas.openxmlformats.org/officeDocument/2006/relationships/hyperlink" Target="mailto:kangaroos4fun@aol.com" TargetMode="External" /><Relationship Id="rId20" Type="http://schemas.openxmlformats.org/officeDocument/2006/relationships/hyperlink" Target="mailto:rachel.wacton@gmail.com;nicki_uglow@yahoo.co.uk;jane-hawgood@hotmail.co.uk" TargetMode="External" /><Relationship Id="rId21" Type="http://schemas.openxmlformats.org/officeDocument/2006/relationships/hyperlink" Target="mailto:c.u.trampoline@sport.cam.ac.uk" TargetMode="External" /><Relationship Id="rId22" Type="http://schemas.openxmlformats.org/officeDocument/2006/relationships/hyperlink" Target="mailto:info@colchestergymnastics.com" TargetMode="External" /><Relationship Id="rId23" Type="http://schemas.openxmlformats.org/officeDocument/2006/relationships/hyperlink" Target="mailto:francescabradbury@yahoo.co.uk;vicentepastilha@hotmail.com" TargetMode="External" /><Relationship Id="rId24" Type="http://schemas.openxmlformats.org/officeDocument/2006/relationships/hyperlink" Target="mailto:sprungloaded@gmail.com" TargetMode="External" /><Relationship Id="rId25" Type="http://schemas.openxmlformats.org/officeDocument/2006/relationships/hyperlink" Target="mailto:tricia@springiton.co.uk;grahamparker963@btinternet.com;janhay31@gmail.com;mail@springiton.co.uk" TargetMode="External" /><Relationship Id="rId26" Type="http://schemas.openxmlformats.org/officeDocument/2006/relationships/hyperlink" Target="mailto:LorraineG@gmx.co.uk" TargetMode="External" /><Relationship Id="rId27" Type="http://schemas.openxmlformats.org/officeDocument/2006/relationships/hyperlink" Target="mailto:cambridge-aspire@hotmail.co.uk;bobbyalexander@ntlworld.com" TargetMode="External" /><Relationship Id="rId28" Type="http://schemas.openxmlformats.org/officeDocument/2006/relationships/hyperlink" Target="mailto:fenlandflyers@hotmail.co.uk" TargetMode="External" /><Relationship Id="rId29" Type="http://schemas.openxmlformats.org/officeDocument/2006/relationships/hyperlink" Target="mailto:bouncyamoeba@gmail.com" TargetMode="External" /><Relationship Id="rId30" Type="http://schemas.openxmlformats.org/officeDocument/2006/relationships/hyperlink" Target="mailto:cambournecomets@gmail.com;+G28" TargetMode="External" /><Relationship Id="rId31" Type="http://schemas.openxmlformats.org/officeDocument/2006/relationships/hyperlink" Target="mailto:janemacrae722@yahoo.co.uk" TargetMode="External" /><Relationship Id="rId32" Type="http://schemas.openxmlformats.org/officeDocument/2006/relationships/hyperlink" Target="mailto:sdavisoniow@yahoo.co.uk;dave@brentwoodtc.org;paul@brentwoodtc.org;comps@brentwoodtc.org;secty@brentwoodtc.org;" TargetMode="External" /><Relationship Id="rId33" Type="http://schemas.openxmlformats.org/officeDocument/2006/relationships/comments" Target="../comments5.xml" /><Relationship Id="rId34" Type="http://schemas.openxmlformats.org/officeDocument/2006/relationships/vmlDrawing" Target="../drawings/vmlDrawing2.vml" /><Relationship Id="rId3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B11"/>
  <sheetViews>
    <sheetView tabSelected="1" zoomScalePageLayoutView="0" workbookViewId="0" topLeftCell="A1">
      <selection activeCell="A1" sqref="A1"/>
    </sheetView>
  </sheetViews>
  <sheetFormatPr defaultColWidth="9.140625" defaultRowHeight="12.75"/>
  <cols>
    <col min="1" max="1" width="2.28125" style="0" customWidth="1"/>
    <col min="2" max="2" width="81.00390625" style="0" customWidth="1"/>
    <col min="3" max="3" width="3.00390625" style="0" customWidth="1"/>
  </cols>
  <sheetData>
    <row r="1" ht="13.5" thickBot="1"/>
    <row r="2" ht="128.25" thickBot="1">
      <c r="B2" s="186" t="s">
        <v>387</v>
      </c>
    </row>
    <row r="3" ht="13.5" thickBot="1"/>
    <row r="4" ht="230.25" thickBot="1">
      <c r="B4" s="186" t="s">
        <v>378</v>
      </c>
    </row>
    <row r="5" ht="13.5" thickBot="1"/>
    <row r="6" ht="127.5">
      <c r="B6" s="187" t="s">
        <v>380</v>
      </c>
    </row>
    <row r="7" ht="13.5" thickBot="1">
      <c r="B7" s="188" t="s">
        <v>379</v>
      </c>
    </row>
    <row r="8" ht="13.5" thickBot="1"/>
    <row r="9" ht="39" thickBot="1">
      <c r="B9" s="189" t="s">
        <v>381</v>
      </c>
    </row>
    <row r="10" ht="13.5" thickBot="1"/>
    <row r="11" ht="39" thickBot="1">
      <c r="B11" s="189" t="s">
        <v>382</v>
      </c>
    </row>
  </sheetData>
  <sheetProtection password="DD0D" sheet="1" objects="1" scenarios="1"/>
  <hyperlinks>
    <hyperlink ref="B7" r:id="rId1" display="Link to rules"/>
  </hyperlinks>
  <printOptions/>
  <pageMargins left="0.7" right="0.7" top="0.75" bottom="0.75" header="0.3" footer="0.3"/>
  <pageSetup horizontalDpi="360" verticalDpi="360" orientation="portrait" paperSize="9"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G36"/>
  <sheetViews>
    <sheetView zoomScalePageLayoutView="0" workbookViewId="0" topLeftCell="A7">
      <selection activeCell="B18" sqref="B18"/>
    </sheetView>
  </sheetViews>
  <sheetFormatPr defaultColWidth="9.140625" defaultRowHeight="12.75"/>
  <cols>
    <col min="1" max="1" width="4.00390625" style="60" customWidth="1"/>
    <col min="2" max="2" width="107.421875" style="50" customWidth="1"/>
  </cols>
  <sheetData>
    <row r="1" spans="2:7" ht="20.25">
      <c r="B1" s="53" t="s">
        <v>46</v>
      </c>
      <c r="C1" s="50"/>
      <c r="D1" s="50"/>
      <c r="E1" s="50"/>
      <c r="F1" s="50"/>
      <c r="G1" s="50"/>
    </row>
    <row r="2" spans="1:2" ht="12.75">
      <c r="A2" s="191" t="s">
        <v>43</v>
      </c>
      <c r="B2" s="192"/>
    </row>
    <row r="3" spans="1:2" ht="12.75">
      <c r="A3" s="60">
        <v>1</v>
      </c>
      <c r="B3" s="51" t="s">
        <v>60</v>
      </c>
    </row>
    <row r="4" spans="1:2" ht="12.75">
      <c r="A4" s="60">
        <v>2</v>
      </c>
      <c r="B4" s="75" t="s">
        <v>229</v>
      </c>
    </row>
    <row r="5" spans="1:2" ht="12.75">
      <c r="A5" s="60">
        <v>3</v>
      </c>
      <c r="B5" s="75" t="s">
        <v>181</v>
      </c>
    </row>
    <row r="6" ht="12.75">
      <c r="B6" s="61"/>
    </row>
    <row r="7" spans="1:2" ht="26.25" customHeight="1">
      <c r="A7" s="193" t="s">
        <v>236</v>
      </c>
      <c r="B7" s="194"/>
    </row>
    <row r="8" ht="12.75">
      <c r="B8" s="61"/>
    </row>
    <row r="9" spans="1:2" ht="12.75">
      <c r="A9" s="191" t="s">
        <v>61</v>
      </c>
      <c r="B9" s="192"/>
    </row>
    <row r="10" spans="1:2" ht="12.75">
      <c r="A10" s="60">
        <v>1</v>
      </c>
      <c r="B10" s="51" t="s">
        <v>57</v>
      </c>
    </row>
    <row r="11" spans="1:2" ht="12.75">
      <c r="A11" s="60">
        <v>2</v>
      </c>
      <c r="B11" s="51" t="s">
        <v>56</v>
      </c>
    </row>
    <row r="12" spans="1:2" ht="12.75">
      <c r="A12" s="60">
        <v>3</v>
      </c>
      <c r="B12" s="75" t="s">
        <v>373</v>
      </c>
    </row>
    <row r="13" spans="1:2" ht="12.75">
      <c r="A13" s="60">
        <v>4</v>
      </c>
      <c r="B13" s="51" t="s">
        <v>55</v>
      </c>
    </row>
    <row r="14" spans="1:2" ht="12.75">
      <c r="A14" s="60">
        <v>5</v>
      </c>
      <c r="B14" s="75" t="s">
        <v>383</v>
      </c>
    </row>
    <row r="15" spans="1:2" ht="25.5">
      <c r="A15" s="60">
        <v>6</v>
      </c>
      <c r="B15" s="84" t="s">
        <v>235</v>
      </c>
    </row>
    <row r="16" spans="1:2" ht="12.75">
      <c r="A16" s="60">
        <v>7</v>
      </c>
      <c r="B16" s="75" t="s">
        <v>98</v>
      </c>
    </row>
    <row r="17" spans="1:2" ht="12.75">
      <c r="A17" s="60">
        <v>8</v>
      </c>
      <c r="B17" s="51" t="s">
        <v>54</v>
      </c>
    </row>
    <row r="18" spans="1:2" ht="12.75">
      <c r="A18" s="60">
        <v>9</v>
      </c>
      <c r="B18" s="51" t="s">
        <v>53</v>
      </c>
    </row>
    <row r="19" spans="1:2" ht="12.75">
      <c r="A19" s="60">
        <v>11</v>
      </c>
      <c r="B19" s="75" t="s">
        <v>227</v>
      </c>
    </row>
    <row r="20" spans="1:2" ht="25.5">
      <c r="A20" s="60">
        <v>12</v>
      </c>
      <c r="B20" s="84" t="s">
        <v>374</v>
      </c>
    </row>
    <row r="21" spans="1:2" ht="12.75">
      <c r="A21" s="60">
        <v>13</v>
      </c>
      <c r="B21" s="75" t="s">
        <v>228</v>
      </c>
    </row>
    <row r="22" ht="12.75">
      <c r="B22" s="52" t="s">
        <v>62</v>
      </c>
    </row>
    <row r="23" ht="12.75">
      <c r="B23" s="52" t="s">
        <v>226</v>
      </c>
    </row>
    <row r="24" ht="12.75">
      <c r="B24" s="61"/>
    </row>
    <row r="25" spans="1:2" ht="12.75">
      <c r="A25" s="191" t="s">
        <v>43</v>
      </c>
      <c r="B25" s="192"/>
    </row>
    <row r="26" spans="1:2" ht="12.75">
      <c r="A26" s="60">
        <v>1</v>
      </c>
      <c r="B26" s="51" t="s">
        <v>52</v>
      </c>
    </row>
    <row r="27" spans="1:2" ht="12.75">
      <c r="A27" s="60">
        <v>2</v>
      </c>
      <c r="B27" s="75" t="s">
        <v>81</v>
      </c>
    </row>
    <row r="28" spans="1:2" ht="25.5">
      <c r="A28" s="60">
        <v>3</v>
      </c>
      <c r="B28" s="55" t="s">
        <v>74</v>
      </c>
    </row>
    <row r="29" spans="1:2" ht="28.5" customHeight="1">
      <c r="A29" s="60">
        <v>4</v>
      </c>
      <c r="B29" s="58" t="s">
        <v>75</v>
      </c>
    </row>
    <row r="30" spans="1:2" ht="91.5" customHeight="1">
      <c r="A30" s="60">
        <v>5</v>
      </c>
      <c r="B30" s="58" t="s">
        <v>63</v>
      </c>
    </row>
    <row r="31" spans="1:2" ht="63.75">
      <c r="A31" s="60">
        <v>6</v>
      </c>
      <c r="B31" s="62" t="s">
        <v>58</v>
      </c>
    </row>
    <row r="32" spans="1:2" ht="204.75" customHeight="1">
      <c r="A32" s="60">
        <v>7</v>
      </c>
      <c r="B32" s="55" t="s">
        <v>79</v>
      </c>
    </row>
    <row r="33" spans="1:2" ht="66" customHeight="1">
      <c r="A33" s="60">
        <v>8</v>
      </c>
      <c r="B33" s="55" t="s">
        <v>80</v>
      </c>
    </row>
    <row r="34" spans="1:2" ht="25.5">
      <c r="A34" s="60">
        <v>9</v>
      </c>
      <c r="B34" s="62" t="s">
        <v>59</v>
      </c>
    </row>
    <row r="36" ht="12.75">
      <c r="B36" s="84" t="s">
        <v>99</v>
      </c>
    </row>
  </sheetData>
  <sheetProtection password="DD0D" sheet="1" selectLockedCells="1"/>
  <mergeCells count="4">
    <mergeCell ref="A2:B2"/>
    <mergeCell ref="A9:B9"/>
    <mergeCell ref="A25:B25"/>
    <mergeCell ref="A7:B7"/>
  </mergeCells>
  <printOptions/>
  <pageMargins left="0.75" right="0.75" top="1" bottom="1" header="0.5" footer="0.5"/>
  <pageSetup fitToHeight="1" fitToWidth="1"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IV32"/>
  <sheetViews>
    <sheetView zoomScalePageLayoutView="0" workbookViewId="0" topLeftCell="A1">
      <selection activeCell="A1" sqref="A1:H1"/>
    </sheetView>
  </sheetViews>
  <sheetFormatPr defaultColWidth="9.140625" defaultRowHeight="12.75"/>
  <cols>
    <col min="1" max="1" width="14.00390625" style="2" customWidth="1"/>
    <col min="2" max="2" width="17.00390625" style="2" customWidth="1"/>
    <col min="3" max="3" width="9.421875" style="2" customWidth="1"/>
    <col min="4" max="4" width="5.28125" style="2" customWidth="1"/>
    <col min="5" max="5" width="7.00390625" style="2" bestFit="1" customWidth="1"/>
    <col min="6" max="6" width="4.28125" style="2" customWidth="1"/>
    <col min="7" max="7" width="21.8515625" style="2" customWidth="1"/>
    <col min="8" max="8" width="34.28125" style="2" customWidth="1"/>
    <col min="9" max="11" width="27.57421875" style="2" customWidth="1"/>
  </cols>
  <sheetData>
    <row r="1" spans="1:8" ht="20.25">
      <c r="A1" s="215" t="s">
        <v>230</v>
      </c>
      <c r="B1" s="215"/>
      <c r="C1" s="215"/>
      <c r="D1" s="215"/>
      <c r="E1" s="215"/>
      <c r="F1" s="215"/>
      <c r="G1" s="215"/>
      <c r="H1" s="215"/>
    </row>
    <row r="2" ht="13.5" thickBot="1"/>
    <row r="3" spans="1:11" s="36" customFormat="1" ht="95.25" customHeight="1">
      <c r="A3" s="37" t="str">
        <f>Entries!A4</f>
        <v>Event</v>
      </c>
      <c r="B3" s="204" t="str">
        <f>Entries!C4</f>
        <v>Brentwood Open 2015</v>
      </c>
      <c r="C3" s="205"/>
      <c r="D3" s="66"/>
      <c r="E3" s="199" t="str">
        <f>Entries!E4</f>
        <v>Venue</v>
      </c>
      <c r="F3" s="199"/>
      <c r="G3" s="208" t="str">
        <f>IF(Entries!G4="","",Entries!G4)</f>
        <v>Brentwood Trampoline Club
Brentwood School Sports Centre,
Middleton Hall Lane,
Brentwood, 
Essex,
CM15 8EE</v>
      </c>
      <c r="H3" s="209"/>
      <c r="I3" s="35"/>
      <c r="J3" s="35"/>
      <c r="K3" s="35"/>
    </row>
    <row r="4" spans="1:8" ht="16.5" thickBot="1">
      <c r="A4" s="38" t="str">
        <f>Entries!A5</f>
        <v>Club</v>
      </c>
      <c r="B4" s="206" t="str">
        <f>IF(Entries!C5="","",Entries!C5)</f>
        <v>Your Club</v>
      </c>
      <c r="C4" s="207"/>
      <c r="D4" s="67"/>
      <c r="E4" s="214" t="str">
        <f>Entries!E5</f>
        <v>Date</v>
      </c>
      <c r="F4" s="214"/>
      <c r="G4" s="210" t="str">
        <f>IF(Entries!G5="","",Entries!G5)</f>
        <v>15th November 2015</v>
      </c>
      <c r="H4" s="211"/>
    </row>
    <row r="5" spans="1:8" ht="9.75" customHeight="1">
      <c r="A5" s="41"/>
      <c r="B5" s="42"/>
      <c r="C5" s="43"/>
      <c r="D5" s="43"/>
      <c r="E5" s="43"/>
      <c r="F5" s="41"/>
      <c r="G5" s="44"/>
      <c r="H5" s="44"/>
    </row>
    <row r="7" spans="1:9" ht="18.75" customHeight="1">
      <c r="A7" s="201" t="s">
        <v>44</v>
      </c>
      <c r="B7" s="201"/>
      <c r="C7" s="201"/>
      <c r="D7" s="201"/>
      <c r="E7" s="201"/>
      <c r="F7" s="201"/>
      <c r="G7" s="201"/>
      <c r="H7" s="201"/>
      <c r="I7" s="54"/>
    </row>
    <row r="9" spans="1:8" ht="21" customHeight="1">
      <c r="A9" s="200" t="s">
        <v>12</v>
      </c>
      <c r="B9" s="200"/>
      <c r="C9" s="200"/>
      <c r="D9" s="200"/>
      <c r="E9" s="200"/>
      <c r="F9" s="200"/>
      <c r="G9" s="200"/>
      <c r="H9" s="200"/>
    </row>
    <row r="10" spans="1:8" ht="15" customHeight="1">
      <c r="A10" s="39"/>
      <c r="B10" s="39"/>
      <c r="C10" s="39"/>
      <c r="D10" s="39"/>
      <c r="E10" s="39"/>
      <c r="F10" s="39"/>
      <c r="G10" s="39"/>
      <c r="H10" s="39"/>
    </row>
    <row r="11" spans="1:8" ht="30" customHeight="1">
      <c r="A11" s="196" t="s">
        <v>86</v>
      </c>
      <c r="B11" s="196"/>
      <c r="C11" s="196"/>
      <c r="D11" s="196"/>
      <c r="E11" s="196"/>
      <c r="F11" s="196"/>
      <c r="G11" s="196"/>
      <c r="H11" s="196"/>
    </row>
    <row r="12" spans="1:8" ht="15">
      <c r="A12" s="196" t="s">
        <v>360</v>
      </c>
      <c r="B12" s="196"/>
      <c r="C12" s="196"/>
      <c r="D12" s="196"/>
      <c r="E12" s="196"/>
      <c r="F12" s="196"/>
      <c r="G12" s="196"/>
      <c r="H12" s="196"/>
    </row>
    <row r="13" spans="1:8" ht="15">
      <c r="A13" s="196" t="s">
        <v>384</v>
      </c>
      <c r="B13" s="196"/>
      <c r="C13" s="196"/>
      <c r="D13" s="196"/>
      <c r="E13" s="196"/>
      <c r="F13" s="196"/>
      <c r="G13" s="196"/>
      <c r="H13" s="196"/>
    </row>
    <row r="14" spans="1:8" ht="15" customHeight="1">
      <c r="A14" s="196" t="s">
        <v>385</v>
      </c>
      <c r="B14" s="196"/>
      <c r="C14" s="196"/>
      <c r="D14" s="196"/>
      <c r="E14" s="196"/>
      <c r="F14" s="196"/>
      <c r="G14" s="196"/>
      <c r="H14" s="196"/>
    </row>
    <row r="15" spans="1:8" ht="31.5" customHeight="1">
      <c r="A15" s="200" t="s">
        <v>13</v>
      </c>
      <c r="B15" s="200"/>
      <c r="C15" s="200"/>
      <c r="D15" s="200"/>
      <c r="E15" s="200"/>
      <c r="F15" s="200"/>
      <c r="G15" s="200"/>
      <c r="H15" s="200"/>
    </row>
    <row r="16" spans="1:8" ht="15" customHeight="1">
      <c r="A16" s="39"/>
      <c r="B16" s="39"/>
      <c r="C16" s="39"/>
      <c r="D16" s="39"/>
      <c r="E16" s="39"/>
      <c r="F16" s="39"/>
      <c r="G16" s="39"/>
      <c r="H16" s="39"/>
    </row>
    <row r="17" spans="1:7" ht="15">
      <c r="A17" s="197" t="s">
        <v>375</v>
      </c>
      <c r="B17" s="197"/>
      <c r="C17" s="198"/>
      <c r="D17" s="198"/>
      <c r="E17" s="198"/>
      <c r="F17" s="198"/>
      <c r="G17" s="198"/>
    </row>
    <row r="18" spans="1:9" ht="16.5" customHeight="1">
      <c r="A18" s="216" t="s">
        <v>376</v>
      </c>
      <c r="B18" s="216"/>
      <c r="C18" s="216"/>
      <c r="D18" s="216"/>
      <c r="E18" s="216"/>
      <c r="F18" s="216"/>
      <c r="G18" s="216"/>
      <c r="H18" s="217"/>
      <c r="I18" s="217"/>
    </row>
    <row r="19" spans="1:8" ht="15" customHeight="1">
      <c r="A19" s="196" t="s">
        <v>377</v>
      </c>
      <c r="B19" s="196"/>
      <c r="C19" s="196"/>
      <c r="D19" s="196"/>
      <c r="E19" s="196"/>
      <c r="F19" s="196"/>
      <c r="G19" s="196"/>
      <c r="H19" s="196"/>
    </row>
    <row r="20" spans="1:2" ht="17.25" customHeight="1">
      <c r="A20" s="40"/>
      <c r="B20" s="40"/>
    </row>
    <row r="21" spans="1:2" ht="17.25" customHeight="1">
      <c r="A21" s="200" t="s">
        <v>261</v>
      </c>
      <c r="B21" s="200"/>
    </row>
    <row r="22" spans="1:8" ht="21" customHeight="1" hidden="1">
      <c r="A22" s="203" t="s">
        <v>78</v>
      </c>
      <c r="B22" s="203"/>
      <c r="C22" s="203"/>
      <c r="D22" s="203"/>
      <c r="E22" s="203"/>
      <c r="F22" s="203"/>
      <c r="G22" s="203"/>
      <c r="H22" s="203"/>
    </row>
    <row r="23" spans="1:8" ht="15" customHeight="1">
      <c r="A23" s="39"/>
      <c r="B23" s="39"/>
      <c r="C23" s="39"/>
      <c r="D23" s="39"/>
      <c r="E23" s="39"/>
      <c r="F23" s="39"/>
      <c r="G23" s="39"/>
      <c r="H23" s="39"/>
    </row>
    <row r="24" spans="1:7" ht="15">
      <c r="A24" s="197" t="s">
        <v>87</v>
      </c>
      <c r="B24" s="197"/>
      <c r="C24" s="198"/>
      <c r="D24" s="198"/>
      <c r="E24" s="198"/>
      <c r="F24" s="198"/>
      <c r="G24" s="198"/>
    </row>
    <row r="25" spans="1:8" ht="15" customHeight="1">
      <c r="A25" s="39"/>
      <c r="B25" s="39"/>
      <c r="C25" s="39"/>
      <c r="D25" s="39"/>
      <c r="E25" s="39"/>
      <c r="F25" s="39"/>
      <c r="G25" s="39"/>
      <c r="H25" s="39"/>
    </row>
    <row r="26" spans="1:2" ht="17.25" customHeight="1">
      <c r="A26" s="200" t="s">
        <v>260</v>
      </c>
      <c r="B26" s="200"/>
    </row>
    <row r="27" spans="1:7" ht="48.75" customHeight="1">
      <c r="A27" s="212" t="s">
        <v>262</v>
      </c>
      <c r="B27" s="212"/>
      <c r="C27" s="213"/>
      <c r="D27" s="213"/>
      <c r="E27" s="213"/>
      <c r="F27" s="213"/>
      <c r="G27" s="213"/>
    </row>
    <row r="28" spans="1:2" ht="17.25" customHeight="1">
      <c r="A28" s="39"/>
      <c r="B28" s="39"/>
    </row>
    <row r="29" spans="1:8" ht="409.5" customHeight="1">
      <c r="A29" s="195" t="s">
        <v>255</v>
      </c>
      <c r="B29" s="195"/>
      <c r="C29" s="195"/>
      <c r="D29" s="195"/>
      <c r="E29" s="195"/>
      <c r="F29" s="195"/>
      <c r="G29" s="195"/>
      <c r="H29" s="195"/>
    </row>
    <row r="30" spans="1:8" ht="15.75" customHeight="1">
      <c r="A30" s="101"/>
      <c r="B30" s="101"/>
      <c r="C30" s="101"/>
      <c r="D30" s="101"/>
      <c r="E30" s="101"/>
      <c r="F30" s="101"/>
      <c r="G30" s="101"/>
      <c r="H30" s="101"/>
    </row>
    <row r="31" spans="1:2" ht="17.25" customHeight="1">
      <c r="A31" s="200" t="s">
        <v>89</v>
      </c>
      <c r="B31" s="200"/>
    </row>
    <row r="32" spans="1:256" ht="185.25" customHeight="1">
      <c r="A32" s="202" t="s">
        <v>225</v>
      </c>
      <c r="B32" s="202"/>
      <c r="C32" s="202"/>
      <c r="D32" s="202"/>
      <c r="E32" s="202"/>
      <c r="F32" s="202"/>
      <c r="G32" s="202"/>
      <c r="H32" s="202"/>
      <c r="I32" s="195"/>
      <c r="J32" s="195"/>
      <c r="K32" s="195"/>
      <c r="L32" s="195"/>
      <c r="M32" s="195"/>
      <c r="N32" s="195"/>
      <c r="O32" s="195"/>
      <c r="P32" s="195"/>
      <c r="Q32" s="195" t="s">
        <v>88</v>
      </c>
      <c r="R32" s="195"/>
      <c r="S32" s="195"/>
      <c r="T32" s="195"/>
      <c r="U32" s="195"/>
      <c r="V32" s="195"/>
      <c r="W32" s="195"/>
      <c r="X32" s="195"/>
      <c r="Y32" s="195" t="s">
        <v>88</v>
      </c>
      <c r="Z32" s="195"/>
      <c r="AA32" s="195"/>
      <c r="AB32" s="195"/>
      <c r="AC32" s="195"/>
      <c r="AD32" s="195"/>
      <c r="AE32" s="195"/>
      <c r="AF32" s="195"/>
      <c r="AG32" s="195" t="s">
        <v>88</v>
      </c>
      <c r="AH32" s="195"/>
      <c r="AI32" s="195"/>
      <c r="AJ32" s="195"/>
      <c r="AK32" s="195"/>
      <c r="AL32" s="195"/>
      <c r="AM32" s="195"/>
      <c r="AN32" s="195"/>
      <c r="AO32" s="195" t="s">
        <v>88</v>
      </c>
      <c r="AP32" s="195"/>
      <c r="AQ32" s="195"/>
      <c r="AR32" s="195"/>
      <c r="AS32" s="195"/>
      <c r="AT32" s="195"/>
      <c r="AU32" s="195"/>
      <c r="AV32" s="195"/>
      <c r="AW32" s="195" t="s">
        <v>88</v>
      </c>
      <c r="AX32" s="195"/>
      <c r="AY32" s="195"/>
      <c r="AZ32" s="195"/>
      <c r="BA32" s="195"/>
      <c r="BB32" s="195"/>
      <c r="BC32" s="195"/>
      <c r="BD32" s="195"/>
      <c r="BE32" s="195" t="s">
        <v>88</v>
      </c>
      <c r="BF32" s="195"/>
      <c r="BG32" s="195"/>
      <c r="BH32" s="195"/>
      <c r="BI32" s="195"/>
      <c r="BJ32" s="195"/>
      <c r="BK32" s="195"/>
      <c r="BL32" s="195"/>
      <c r="BM32" s="195" t="s">
        <v>88</v>
      </c>
      <c r="BN32" s="195"/>
      <c r="BO32" s="195"/>
      <c r="BP32" s="195"/>
      <c r="BQ32" s="195"/>
      <c r="BR32" s="195"/>
      <c r="BS32" s="195"/>
      <c r="BT32" s="195"/>
      <c r="BU32" s="195" t="s">
        <v>88</v>
      </c>
      <c r="BV32" s="195"/>
      <c r="BW32" s="195"/>
      <c r="BX32" s="195"/>
      <c r="BY32" s="195"/>
      <c r="BZ32" s="195"/>
      <c r="CA32" s="195"/>
      <c r="CB32" s="195"/>
      <c r="CC32" s="195" t="s">
        <v>88</v>
      </c>
      <c r="CD32" s="195"/>
      <c r="CE32" s="195"/>
      <c r="CF32" s="195"/>
      <c r="CG32" s="195"/>
      <c r="CH32" s="195"/>
      <c r="CI32" s="195"/>
      <c r="CJ32" s="195"/>
      <c r="CK32" s="195" t="s">
        <v>88</v>
      </c>
      <c r="CL32" s="195"/>
      <c r="CM32" s="195"/>
      <c r="CN32" s="195"/>
      <c r="CO32" s="195"/>
      <c r="CP32" s="195"/>
      <c r="CQ32" s="195"/>
      <c r="CR32" s="195"/>
      <c r="CS32" s="195" t="s">
        <v>88</v>
      </c>
      <c r="CT32" s="195"/>
      <c r="CU32" s="195"/>
      <c r="CV32" s="195"/>
      <c r="CW32" s="195"/>
      <c r="CX32" s="195"/>
      <c r="CY32" s="195"/>
      <c r="CZ32" s="195"/>
      <c r="DA32" s="195" t="s">
        <v>88</v>
      </c>
      <c r="DB32" s="195"/>
      <c r="DC32" s="195"/>
      <c r="DD32" s="195"/>
      <c r="DE32" s="195"/>
      <c r="DF32" s="195"/>
      <c r="DG32" s="195"/>
      <c r="DH32" s="195"/>
      <c r="DI32" s="195" t="s">
        <v>88</v>
      </c>
      <c r="DJ32" s="195"/>
      <c r="DK32" s="195"/>
      <c r="DL32" s="195"/>
      <c r="DM32" s="195"/>
      <c r="DN32" s="195"/>
      <c r="DO32" s="195"/>
      <c r="DP32" s="195"/>
      <c r="DQ32" s="195" t="s">
        <v>88</v>
      </c>
      <c r="DR32" s="195"/>
      <c r="DS32" s="195"/>
      <c r="DT32" s="195"/>
      <c r="DU32" s="195"/>
      <c r="DV32" s="195"/>
      <c r="DW32" s="195"/>
      <c r="DX32" s="195"/>
      <c r="DY32" s="195" t="s">
        <v>88</v>
      </c>
      <c r="DZ32" s="195"/>
      <c r="EA32" s="195"/>
      <c r="EB32" s="195"/>
      <c r="EC32" s="195"/>
      <c r="ED32" s="195"/>
      <c r="EE32" s="195"/>
      <c r="EF32" s="195"/>
      <c r="EG32" s="195" t="s">
        <v>88</v>
      </c>
      <c r="EH32" s="195"/>
      <c r="EI32" s="195"/>
      <c r="EJ32" s="195"/>
      <c r="EK32" s="195"/>
      <c r="EL32" s="195"/>
      <c r="EM32" s="195"/>
      <c r="EN32" s="195"/>
      <c r="EO32" s="195" t="s">
        <v>88</v>
      </c>
      <c r="EP32" s="195"/>
      <c r="EQ32" s="195"/>
      <c r="ER32" s="195"/>
      <c r="ES32" s="195"/>
      <c r="ET32" s="195"/>
      <c r="EU32" s="195"/>
      <c r="EV32" s="195"/>
      <c r="EW32" s="195" t="s">
        <v>88</v>
      </c>
      <c r="EX32" s="195"/>
      <c r="EY32" s="195"/>
      <c r="EZ32" s="195"/>
      <c r="FA32" s="195"/>
      <c r="FB32" s="195"/>
      <c r="FC32" s="195"/>
      <c r="FD32" s="195"/>
      <c r="FE32" s="195" t="s">
        <v>88</v>
      </c>
      <c r="FF32" s="195"/>
      <c r="FG32" s="195"/>
      <c r="FH32" s="195"/>
      <c r="FI32" s="195"/>
      <c r="FJ32" s="195"/>
      <c r="FK32" s="195"/>
      <c r="FL32" s="195"/>
      <c r="FM32" s="195" t="s">
        <v>88</v>
      </c>
      <c r="FN32" s="195"/>
      <c r="FO32" s="195"/>
      <c r="FP32" s="195"/>
      <c r="FQ32" s="195"/>
      <c r="FR32" s="195"/>
      <c r="FS32" s="195"/>
      <c r="FT32" s="195"/>
      <c r="FU32" s="195" t="s">
        <v>88</v>
      </c>
      <c r="FV32" s="195"/>
      <c r="FW32" s="195"/>
      <c r="FX32" s="195"/>
      <c r="FY32" s="195"/>
      <c r="FZ32" s="195"/>
      <c r="GA32" s="195"/>
      <c r="GB32" s="195"/>
      <c r="GC32" s="195" t="s">
        <v>88</v>
      </c>
      <c r="GD32" s="195"/>
      <c r="GE32" s="195"/>
      <c r="GF32" s="195"/>
      <c r="GG32" s="195"/>
      <c r="GH32" s="195"/>
      <c r="GI32" s="195"/>
      <c r="GJ32" s="195"/>
      <c r="GK32" s="195" t="s">
        <v>88</v>
      </c>
      <c r="GL32" s="195"/>
      <c r="GM32" s="195"/>
      <c r="GN32" s="195"/>
      <c r="GO32" s="195"/>
      <c r="GP32" s="195"/>
      <c r="GQ32" s="195"/>
      <c r="GR32" s="195"/>
      <c r="GS32" s="195" t="s">
        <v>88</v>
      </c>
      <c r="GT32" s="195"/>
      <c r="GU32" s="195"/>
      <c r="GV32" s="195"/>
      <c r="GW32" s="195"/>
      <c r="GX32" s="195"/>
      <c r="GY32" s="195"/>
      <c r="GZ32" s="195"/>
      <c r="HA32" s="195" t="s">
        <v>88</v>
      </c>
      <c r="HB32" s="195"/>
      <c r="HC32" s="195"/>
      <c r="HD32" s="195"/>
      <c r="HE32" s="195"/>
      <c r="HF32" s="195"/>
      <c r="HG32" s="195"/>
      <c r="HH32" s="195"/>
      <c r="HI32" s="195" t="s">
        <v>88</v>
      </c>
      <c r="HJ32" s="195"/>
      <c r="HK32" s="195"/>
      <c r="HL32" s="195"/>
      <c r="HM32" s="195"/>
      <c r="HN32" s="195"/>
      <c r="HO32" s="195"/>
      <c r="HP32" s="195"/>
      <c r="HQ32" s="195" t="s">
        <v>88</v>
      </c>
      <c r="HR32" s="195"/>
      <c r="HS32" s="195"/>
      <c r="HT32" s="195"/>
      <c r="HU32" s="195"/>
      <c r="HV32" s="195"/>
      <c r="HW32" s="195"/>
      <c r="HX32" s="195"/>
      <c r="HY32" s="195" t="s">
        <v>88</v>
      </c>
      <c r="HZ32" s="195"/>
      <c r="IA32" s="195"/>
      <c r="IB32" s="195"/>
      <c r="IC32" s="195"/>
      <c r="ID32" s="195"/>
      <c r="IE32" s="195"/>
      <c r="IF32" s="195"/>
      <c r="IG32" s="195" t="s">
        <v>88</v>
      </c>
      <c r="IH32" s="195"/>
      <c r="II32" s="195"/>
      <c r="IJ32" s="195"/>
      <c r="IK32" s="195"/>
      <c r="IL32" s="195"/>
      <c r="IM32" s="195"/>
      <c r="IN32" s="195"/>
      <c r="IO32" s="195" t="s">
        <v>88</v>
      </c>
      <c r="IP32" s="195"/>
      <c r="IQ32" s="195"/>
      <c r="IR32" s="195"/>
      <c r="IS32" s="195"/>
      <c r="IT32" s="195"/>
      <c r="IU32" s="195"/>
      <c r="IV32" s="195"/>
    </row>
    <row r="33" ht="17.25" customHeight="1"/>
  </sheetData>
  <sheetProtection password="DD0D" sheet="1" selectLockedCells="1"/>
  <mergeCells count="56">
    <mergeCell ref="A1:H1"/>
    <mergeCell ref="A17:G17"/>
    <mergeCell ref="A18:I18"/>
    <mergeCell ref="B4:C4"/>
    <mergeCell ref="G3:H3"/>
    <mergeCell ref="G4:H4"/>
    <mergeCell ref="A27:G27"/>
    <mergeCell ref="E4:F4"/>
    <mergeCell ref="A13:H13"/>
    <mergeCell ref="A12:H12"/>
    <mergeCell ref="IO32:IV32"/>
    <mergeCell ref="GS32:GZ32"/>
    <mergeCell ref="HA32:HH32"/>
    <mergeCell ref="HI32:HP32"/>
    <mergeCell ref="HQ32:HX32"/>
    <mergeCell ref="A21:B21"/>
    <mergeCell ref="I32:P32"/>
    <mergeCell ref="A32:H32"/>
    <mergeCell ref="A22:H22"/>
    <mergeCell ref="AO32:AV32"/>
    <mergeCell ref="AW32:BD32"/>
    <mergeCell ref="A24:G24"/>
    <mergeCell ref="E3:F3"/>
    <mergeCell ref="A15:H15"/>
    <mergeCell ref="A26:B26"/>
    <mergeCell ref="A19:H19"/>
    <mergeCell ref="A7:H7"/>
    <mergeCell ref="A9:H9"/>
    <mergeCell ref="A31:B31"/>
    <mergeCell ref="B3:C3"/>
    <mergeCell ref="EO32:EV32"/>
    <mergeCell ref="CS32:CZ32"/>
    <mergeCell ref="A11:H11"/>
    <mergeCell ref="AG32:AN32"/>
    <mergeCell ref="A29:H29"/>
    <mergeCell ref="Q32:X32"/>
    <mergeCell ref="A14:H14"/>
    <mergeCell ref="DI32:DP32"/>
    <mergeCell ref="Y32:AF32"/>
    <mergeCell ref="DA32:DH32"/>
    <mergeCell ref="BM32:BT32"/>
    <mergeCell ref="BU32:CB32"/>
    <mergeCell ref="CC32:CJ32"/>
    <mergeCell ref="CK32:CR32"/>
    <mergeCell ref="DY32:EF32"/>
    <mergeCell ref="EG32:EN32"/>
    <mergeCell ref="BE32:BL32"/>
    <mergeCell ref="IG32:IN32"/>
    <mergeCell ref="FE32:FL32"/>
    <mergeCell ref="FM32:FT32"/>
    <mergeCell ref="FU32:GB32"/>
    <mergeCell ref="GC32:GJ32"/>
    <mergeCell ref="GK32:GR32"/>
    <mergeCell ref="HY32:IF32"/>
    <mergeCell ref="DQ32:DX32"/>
    <mergeCell ref="EW32:FD32"/>
  </mergeCells>
  <printOptions/>
  <pageMargins left="0.7480314960629921" right="0.7480314960629921" top="0.3937007874015748" bottom="0.984251968503937" header="0.31496062992125984" footer="0.5118110236220472"/>
  <pageSetup fitToHeight="1" fitToWidth="1" horizontalDpi="300" verticalDpi="300" orientation="portrait" paperSize="9" scale="54"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P121"/>
  <sheetViews>
    <sheetView zoomScalePageLayoutView="0" workbookViewId="0" topLeftCell="A1">
      <selection activeCell="J29" sqref="J29"/>
    </sheetView>
  </sheetViews>
  <sheetFormatPr defaultColWidth="9.140625" defaultRowHeight="12.75"/>
  <cols>
    <col min="1" max="1" width="3.8515625" style="9" bestFit="1" customWidth="1"/>
    <col min="2" max="2" width="12.421875" style="9" customWidth="1"/>
    <col min="3" max="3" width="17.28125" style="3" customWidth="1"/>
    <col min="4" max="4" width="19.421875" style="3" customWidth="1"/>
    <col min="5" max="5" width="14.57421875" style="9" customWidth="1"/>
    <col min="6" max="6" width="7.8515625" style="9" customWidth="1"/>
    <col min="7" max="7" width="13.8515625" style="3" customWidth="1"/>
    <col min="8" max="8" width="10.57421875" style="5" customWidth="1"/>
    <col min="9" max="9" width="11.7109375" style="9" customWidth="1"/>
    <col min="10" max="10" width="8.57421875" style="140" customWidth="1"/>
    <col min="11" max="11" width="5.00390625" style="26" customWidth="1"/>
    <col min="12" max="12" width="7.00390625" style="26" customWidth="1"/>
    <col min="13" max="13" width="5.28125" style="31" customWidth="1"/>
    <col min="14" max="14" width="11.140625" style="28" customWidth="1"/>
    <col min="15" max="15" width="12.57421875" style="29" customWidth="1"/>
    <col min="16" max="16384" width="9.140625" style="3" customWidth="1"/>
  </cols>
  <sheetData>
    <row r="1" spans="1:9" ht="18">
      <c r="A1" s="85">
        <v>60</v>
      </c>
      <c r="B1" s="65" t="s">
        <v>45</v>
      </c>
      <c r="D1" s="74" t="s">
        <v>29</v>
      </c>
      <c r="E1" s="34"/>
      <c r="F1" s="34"/>
      <c r="G1" s="8"/>
      <c r="H1" s="236" t="s">
        <v>361</v>
      </c>
      <c r="I1" s="236"/>
    </row>
    <row r="2" spans="1:13" ht="23.25">
      <c r="A2" s="221" t="s">
        <v>359</v>
      </c>
      <c r="B2" s="221"/>
      <c r="C2" s="221"/>
      <c r="D2" s="221"/>
      <c r="E2" s="221"/>
      <c r="F2" s="221"/>
      <c r="G2" s="221"/>
      <c r="H2" s="221"/>
      <c r="I2" s="221"/>
      <c r="J2" s="221"/>
      <c r="M2" s="27"/>
    </row>
    <row r="3" spans="1:13" ht="23.25" customHeight="1" thickBot="1">
      <c r="A3" s="63">
        <f>IF(C5="",2,1+MATCH(C5,Clubs!A2:A51,0))</f>
        <v>35</v>
      </c>
      <c r="B3" s="108" t="s">
        <v>344</v>
      </c>
      <c r="C3" s="237" t="s">
        <v>0</v>
      </c>
      <c r="D3" s="237"/>
      <c r="E3" s="237"/>
      <c r="F3" s="237"/>
      <c r="G3" s="238"/>
      <c r="H3" s="238"/>
      <c r="I3" s="180">
        <v>2015</v>
      </c>
      <c r="J3" s="181">
        <f>DATE(I3-5,1,1)</f>
        <v>40179</v>
      </c>
      <c r="M3" s="27"/>
    </row>
    <row r="4" spans="1:13" ht="95.25" customHeight="1" thickBot="1">
      <c r="A4" s="239" t="s">
        <v>40</v>
      </c>
      <c r="B4" s="240"/>
      <c r="C4" s="241" t="s">
        <v>366</v>
      </c>
      <c r="D4" s="242"/>
      <c r="E4" s="232" t="s">
        <v>1</v>
      </c>
      <c r="F4" s="233"/>
      <c r="G4" s="243" t="s">
        <v>386</v>
      </c>
      <c r="H4" s="244"/>
      <c r="I4" s="244"/>
      <c r="J4" s="245"/>
      <c r="M4" s="27"/>
    </row>
    <row r="5" spans="1:13" ht="16.5" customHeight="1" thickBot="1">
      <c r="A5" s="239" t="s">
        <v>14</v>
      </c>
      <c r="B5" s="240"/>
      <c r="C5" s="230" t="s">
        <v>370</v>
      </c>
      <c r="D5" s="231"/>
      <c r="E5" s="232" t="s">
        <v>2</v>
      </c>
      <c r="F5" s="233"/>
      <c r="G5" s="248" t="s">
        <v>367</v>
      </c>
      <c r="H5" s="249"/>
      <c r="I5" s="249"/>
      <c r="J5" s="250"/>
      <c r="L5" s="30"/>
      <c r="M5" s="30"/>
    </row>
    <row r="6" spans="1:13" ht="16.5" customHeight="1" thickBot="1">
      <c r="A6" s="239" t="s">
        <v>3</v>
      </c>
      <c r="B6" s="240"/>
      <c r="C6" s="246" t="str">
        <f ca="1">IF(A3="#N/A","",INDIRECT("Clubs!"&amp;"D"&amp;TEXT(A3,"0")))</f>
        <v>Your contact</v>
      </c>
      <c r="D6" s="247"/>
      <c r="E6" s="232" t="s">
        <v>82</v>
      </c>
      <c r="F6" s="233"/>
      <c r="G6" s="218" t="str">
        <f ca="1">IF(A3="","",INDIRECT("Clubs!"&amp;"E"&amp;TEXT(A3,"0")))</f>
        <v>Your BG Number</v>
      </c>
      <c r="H6" s="219"/>
      <c r="I6" s="219"/>
      <c r="J6" s="220"/>
      <c r="M6" s="27"/>
    </row>
    <row r="7" spans="1:13" ht="30" customHeight="1" thickBot="1">
      <c r="A7" s="266" t="s">
        <v>4</v>
      </c>
      <c r="B7" s="267"/>
      <c r="C7" s="251" t="str">
        <f ca="1">IF(A3="","",INDIRECT("Clubs!"&amp;"B"&amp;TEXT(A3,"0")))</f>
        <v>Your address</v>
      </c>
      <c r="D7" s="252"/>
      <c r="E7" s="232" t="s">
        <v>5</v>
      </c>
      <c r="F7" s="233"/>
      <c r="G7" s="218" t="str">
        <f ca="1">IF(A3="","",INDIRECT("Clubs!"&amp;"F"&amp;TEXT(A3,"0")))</f>
        <v>Your phone</v>
      </c>
      <c r="H7" s="219"/>
      <c r="I7" s="219"/>
      <c r="J7" s="220"/>
      <c r="M7" s="27"/>
    </row>
    <row r="8" spans="1:13" ht="18.75" customHeight="1" thickBot="1">
      <c r="A8" s="268"/>
      <c r="B8" s="269"/>
      <c r="C8" s="253"/>
      <c r="D8" s="254"/>
      <c r="E8" s="232" t="s">
        <v>6</v>
      </c>
      <c r="F8" s="233"/>
      <c r="G8" s="218" t="str">
        <f ca="1">IF(A3="","",INDIRECT("Clubs!"&amp;"G"&amp;TEXT(A3,"0")))</f>
        <v>Your emails; separated with semi-colons</v>
      </c>
      <c r="H8" s="219"/>
      <c r="I8" s="219"/>
      <c r="J8" s="220"/>
      <c r="M8" s="27"/>
    </row>
    <row r="9" spans="1:13" ht="16.5" customHeight="1" thickBot="1">
      <c r="A9" s="239" t="s">
        <v>42</v>
      </c>
      <c r="B9" s="240"/>
      <c r="C9" s="261" t="str">
        <f ca="1">IF(A3="","",INDIRECT("Clubs!"&amp;"C"&amp;TEXT(A3,"0")))</f>
        <v>Your postcode</v>
      </c>
      <c r="D9" s="262"/>
      <c r="E9" s="232" t="s">
        <v>8</v>
      </c>
      <c r="F9" s="233"/>
      <c r="G9" s="218" t="str">
        <f ca="1">IF(A3="","",INDIRECT("Clubs!"&amp;"H"&amp;TEXT(A3,"0")))</f>
        <v>Your colours</v>
      </c>
      <c r="H9" s="219"/>
      <c r="I9" s="219"/>
      <c r="J9" s="220"/>
      <c r="M9" s="27"/>
    </row>
    <row r="10" spans="1:15" ht="16.5" thickBot="1">
      <c r="A10" s="33"/>
      <c r="B10" s="33"/>
      <c r="C10" s="6"/>
      <c r="D10" s="4"/>
      <c r="E10" s="32"/>
      <c r="F10" s="25"/>
      <c r="G10" s="7"/>
      <c r="H10" s="56"/>
      <c r="I10" s="25"/>
      <c r="J10" s="141"/>
      <c r="K10" s="64"/>
      <c r="L10" s="64"/>
      <c r="M10" s="64"/>
      <c r="N10" s="64"/>
      <c r="O10" s="64"/>
    </row>
    <row r="11" spans="1:11" ht="15.75" customHeight="1" thickBot="1">
      <c r="A11" s="257" t="s">
        <v>232</v>
      </c>
      <c r="B11" s="258"/>
      <c r="C11" s="259"/>
      <c r="D11" s="260"/>
      <c r="E11" s="102">
        <v>90</v>
      </c>
      <c r="F11" s="68" t="s">
        <v>76</v>
      </c>
      <c r="G11" s="69">
        <v>8</v>
      </c>
      <c r="H11" s="1" t="s">
        <v>77</v>
      </c>
      <c r="I11" s="24">
        <f>G11*E11</f>
        <v>720</v>
      </c>
      <c r="J11" s="142"/>
      <c r="K11" s="2"/>
    </row>
    <row r="12" spans="1:11" s="20" customFormat="1" ht="9.75" customHeight="1">
      <c r="A12" s="45"/>
      <c r="B12" s="45"/>
      <c r="C12" s="46"/>
      <c r="D12" s="46"/>
      <c r="E12" s="46"/>
      <c r="F12" s="47"/>
      <c r="G12" s="48"/>
      <c r="H12" s="49"/>
      <c r="I12" s="49"/>
      <c r="J12" s="143"/>
      <c r="K12" s="49"/>
    </row>
    <row r="13" spans="1:11" s="20" customFormat="1" ht="17.25" customHeight="1">
      <c r="A13" s="255" t="s">
        <v>231</v>
      </c>
      <c r="B13" s="256"/>
      <c r="C13" s="256"/>
      <c r="D13" s="256"/>
      <c r="E13" s="256"/>
      <c r="F13" s="256"/>
      <c r="G13" s="256"/>
      <c r="H13" s="256"/>
      <c r="I13" s="256"/>
      <c r="J13" s="143"/>
      <c r="K13" s="49"/>
    </row>
    <row r="14" spans="1:11" s="20" customFormat="1" ht="12" customHeight="1" thickBot="1">
      <c r="A14" s="45"/>
      <c r="B14" s="45"/>
      <c r="C14" s="46"/>
      <c r="D14" s="46"/>
      <c r="E14" s="46"/>
      <c r="F14" s="47"/>
      <c r="G14" s="48"/>
      <c r="H14" s="49"/>
      <c r="I14" s="49"/>
      <c r="J14" s="137" t="s">
        <v>348</v>
      </c>
      <c r="K14" s="49"/>
    </row>
    <row r="15" spans="1:15" s="149" customFormat="1" ht="16.5" customHeight="1" thickBot="1">
      <c r="A15" s="155" t="s">
        <v>64</v>
      </c>
      <c r="B15" s="155" t="s">
        <v>65</v>
      </c>
      <c r="C15" s="156" t="s">
        <v>9</v>
      </c>
      <c r="D15" s="157" t="s">
        <v>15</v>
      </c>
      <c r="E15" s="158" t="s">
        <v>10</v>
      </c>
      <c r="F15" s="159" t="s">
        <v>31</v>
      </c>
      <c r="G15" s="159" t="s">
        <v>351</v>
      </c>
      <c r="H15" s="159" t="s">
        <v>32</v>
      </c>
      <c r="I15" s="190" t="s">
        <v>11</v>
      </c>
      <c r="J15" s="160" t="s">
        <v>347</v>
      </c>
      <c r="K15" s="161"/>
      <c r="L15" s="161"/>
      <c r="M15" s="161"/>
      <c r="N15" s="162"/>
      <c r="O15" s="163"/>
    </row>
    <row r="16" spans="1:15" s="149" customFormat="1" ht="18" customHeight="1" thickBot="1">
      <c r="A16" s="164">
        <v>1</v>
      </c>
      <c r="B16" s="165">
        <v>1234567</v>
      </c>
      <c r="C16" s="166" t="s">
        <v>368</v>
      </c>
      <c r="D16" s="167" t="s">
        <v>369</v>
      </c>
      <c r="E16" s="168">
        <v>16528</v>
      </c>
      <c r="F16" s="169" t="s">
        <v>41</v>
      </c>
      <c r="G16" s="170">
        <v>1</v>
      </c>
      <c r="H16" s="171" t="str">
        <f ca="1">IF(INDIRECT("E"&amp;ROW())="","",IF(INDIRECT("G"&amp;ROW())="",INDIRECT("Lists!L"&amp;($I$3-YEAR(INDIRECT("E"&amp;ROW())))),HLOOKUP(INDIRECT("G"&amp;ROW()),IF(INDIRECT("F"&amp;ROW())="M",TRAAgesM,TRAAgesF),($I$3-YEAR(INDIRECT("E"&amp;ROW()))),FALSE)))</f>
        <v>19+</v>
      </c>
      <c r="I16" s="172"/>
      <c r="J16" s="173"/>
      <c r="K16" s="145"/>
      <c r="L16" s="145"/>
      <c r="M16" s="145"/>
      <c r="N16" s="153"/>
      <c r="O16" s="154"/>
    </row>
    <row r="17" spans="1:15" s="149" customFormat="1" ht="18.75" customHeight="1" thickBot="1">
      <c r="A17" s="164">
        <v>2</v>
      </c>
      <c r="B17" s="165"/>
      <c r="C17" s="166"/>
      <c r="D17" s="174"/>
      <c r="E17" s="168"/>
      <c r="F17" s="169"/>
      <c r="G17" s="170"/>
      <c r="H17" s="171"/>
      <c r="I17" s="172"/>
      <c r="J17" s="173"/>
      <c r="K17" s="145"/>
      <c r="L17" s="145"/>
      <c r="M17" s="145"/>
      <c r="N17" s="153"/>
      <c r="O17" s="154"/>
    </row>
    <row r="18" spans="1:15" s="149" customFormat="1" ht="24" customHeight="1" thickBot="1">
      <c r="A18" s="222" t="s">
        <v>68</v>
      </c>
      <c r="B18" s="223"/>
      <c r="C18" s="224"/>
      <c r="D18" s="225"/>
      <c r="E18" s="107" t="s">
        <v>39</v>
      </c>
      <c r="F18" s="226"/>
      <c r="G18" s="227"/>
      <c r="H18" s="228" t="s">
        <v>23</v>
      </c>
      <c r="I18" s="229"/>
      <c r="J18" s="144"/>
      <c r="K18" s="145"/>
      <c r="L18" s="146"/>
      <c r="M18" s="146"/>
      <c r="N18" s="147"/>
      <c r="O18" s="148"/>
    </row>
    <row r="19" spans="1:16" s="149" customFormat="1" ht="24.75" customHeight="1" thickBot="1">
      <c r="A19" s="222">
        <f>IF(H18="All Day","","2nd Judge:")</f>
      </c>
      <c r="B19" s="223"/>
      <c r="C19" s="224"/>
      <c r="D19" s="225"/>
      <c r="E19" s="107">
        <f>IF(H18="All Day","","Level:")</f>
      </c>
      <c r="F19" s="226"/>
      <c r="G19" s="227"/>
      <c r="H19" s="234"/>
      <c r="I19" s="235"/>
      <c r="J19" s="150"/>
      <c r="K19" s="145"/>
      <c r="L19" s="146"/>
      <c r="M19" s="146"/>
      <c r="N19" s="147"/>
      <c r="O19" s="148"/>
      <c r="P19" s="151"/>
    </row>
    <row r="20" spans="1:15" s="149" customFormat="1" ht="16.5" thickBot="1">
      <c r="A20" s="175">
        <v>3</v>
      </c>
      <c r="B20" s="165"/>
      <c r="C20" s="166"/>
      <c r="D20" s="176"/>
      <c r="E20" s="168"/>
      <c r="F20" s="169"/>
      <c r="G20" s="170"/>
      <c r="H20" s="171">
        <f ca="1">IF(INDIRECT("E"&amp;ROW())="","",IF(INDIRECT("G"&amp;ROW())="",INDIRECT("Lists!L"&amp;($I$3-YEAR(INDIRECT("E"&amp;ROW())))),HLOOKUP(INDIRECT("G"&amp;ROW()),IF(INDIRECT("F"&amp;ROW())="M",TRAAgesM,TRAAgesF),($I$3-YEAR(INDIRECT("E"&amp;ROW()))),FALSE)))</f>
      </c>
      <c r="I20" s="177"/>
      <c r="J20" s="173"/>
      <c r="K20" s="145"/>
      <c r="L20" s="145"/>
      <c r="M20" s="145"/>
      <c r="N20" s="153"/>
      <c r="O20" s="154"/>
    </row>
    <row r="21" spans="1:15" s="149" customFormat="1" ht="16.5" thickBot="1">
      <c r="A21" s="178">
        <v>4</v>
      </c>
      <c r="B21" s="165"/>
      <c r="C21" s="182"/>
      <c r="D21" s="183"/>
      <c r="E21" s="168"/>
      <c r="F21" s="169"/>
      <c r="G21" s="170"/>
      <c r="H21" s="171">
        <f ca="1">IF(INDIRECT("E"&amp;ROW())="","",IF(INDIRECT("G"&amp;ROW())="",INDIRECT("Lists!L"&amp;($I$3-YEAR(INDIRECT("E"&amp;ROW())))),HLOOKUP(INDIRECT("G"&amp;ROW()),IF(INDIRECT("F"&amp;ROW())="M",TRAAgesM,TRAAgesF),($I$3-YEAR(INDIRECT("E"&amp;ROW()))),FALSE)))</f>
      </c>
      <c r="I21" s="179"/>
      <c r="J21" s="173"/>
      <c r="K21" s="145"/>
      <c r="L21" s="145"/>
      <c r="M21" s="145"/>
      <c r="N21" s="153"/>
      <c r="O21" s="154"/>
    </row>
    <row r="22" spans="1:15" s="149" customFormat="1" ht="16.5" thickBot="1">
      <c r="A22" s="164">
        <v>5</v>
      </c>
      <c r="B22" s="165"/>
      <c r="C22" s="182"/>
      <c r="D22" s="184"/>
      <c r="E22" s="168"/>
      <c r="F22" s="169"/>
      <c r="G22" s="170"/>
      <c r="H22" s="171">
        <f ca="1">IF(INDIRECT("E"&amp;ROW())="","",IF(INDIRECT("G"&amp;ROW())="",INDIRECT("Lists!L"&amp;($I$3-YEAR(INDIRECT("E"&amp;ROW())))),HLOOKUP(INDIRECT("G"&amp;ROW()),IF(INDIRECT("F"&amp;ROW())="M",TRAAgesM,TRAAgesF),($I$3-YEAR(INDIRECT("E"&amp;ROW()))),FALSE)))</f>
      </c>
      <c r="I22" s="179"/>
      <c r="J22" s="173"/>
      <c r="K22" s="145"/>
      <c r="L22" s="145"/>
      <c r="M22" s="145"/>
      <c r="N22" s="153"/>
      <c r="O22" s="154"/>
    </row>
    <row r="23" spans="1:15" s="149" customFormat="1" ht="16.5" thickBot="1">
      <c r="A23" s="164">
        <v>6</v>
      </c>
      <c r="B23" s="165"/>
      <c r="C23" s="182"/>
      <c r="D23" s="183"/>
      <c r="E23" s="168"/>
      <c r="F23" s="169"/>
      <c r="G23" s="170"/>
      <c r="H23" s="171">
        <f ca="1">IF(INDIRECT("E"&amp;ROW())="","",IF(INDIRECT("G"&amp;ROW())="",INDIRECT("Lists!L"&amp;($I$3-YEAR(INDIRECT("E"&amp;ROW())))),HLOOKUP(INDIRECT("G"&amp;ROW()),IF(INDIRECT("F"&amp;ROW())="M",TRAAgesM,TRAAgesF),($I$3-YEAR(INDIRECT("E"&amp;ROW()))),FALSE)))</f>
      </c>
      <c r="I23" s="179"/>
      <c r="J23" s="173"/>
      <c r="K23" s="145"/>
      <c r="L23" s="145"/>
      <c r="M23" s="145"/>
      <c r="N23" s="153"/>
      <c r="O23" s="154"/>
    </row>
    <row r="24" spans="1:15" s="149" customFormat="1" ht="22.5" customHeight="1" thickBot="1">
      <c r="A24" s="222" t="s">
        <v>69</v>
      </c>
      <c r="B24" s="263"/>
      <c r="C24" s="224"/>
      <c r="D24" s="225"/>
      <c r="E24" s="107" t="s">
        <v>38</v>
      </c>
      <c r="F24" s="226"/>
      <c r="G24" s="227"/>
      <c r="H24" s="264" t="s">
        <v>23</v>
      </c>
      <c r="I24" s="265"/>
      <c r="J24" s="144"/>
      <c r="K24" s="145"/>
      <c r="L24" s="145"/>
      <c r="M24" s="152"/>
      <c r="N24" s="153"/>
      <c r="O24" s="154"/>
    </row>
    <row r="25" spans="1:15" s="149" customFormat="1" ht="21.75" customHeight="1" thickBot="1">
      <c r="A25" s="222">
        <f>IF(H24="All Day","","2nd Official:")</f>
      </c>
      <c r="B25" s="263"/>
      <c r="C25" s="224"/>
      <c r="D25" s="225"/>
      <c r="E25" s="107">
        <f>IF(H24="All Day","","Job:")</f>
      </c>
      <c r="F25" s="226"/>
      <c r="G25" s="227"/>
      <c r="H25" s="234"/>
      <c r="I25" s="235"/>
      <c r="J25" s="150"/>
      <c r="K25" s="145"/>
      <c r="L25" s="145"/>
      <c r="M25" s="152"/>
      <c r="N25" s="153"/>
      <c r="O25" s="154"/>
    </row>
    <row r="26" spans="1:15" s="149" customFormat="1" ht="16.5" thickBot="1">
      <c r="A26" s="164">
        <v>7</v>
      </c>
      <c r="B26" s="165"/>
      <c r="C26" s="182"/>
      <c r="D26" s="184"/>
      <c r="E26" s="168"/>
      <c r="F26" s="169"/>
      <c r="G26" s="170"/>
      <c r="H26" s="171">
        <f aca="true" ca="1" t="shared" si="0" ref="H26:H31">IF(INDIRECT("E"&amp;ROW())="","",IF(INDIRECT("G"&amp;ROW())="",INDIRECT("Lists!L"&amp;($I$3-YEAR(INDIRECT("E"&amp;ROW())))),HLOOKUP(INDIRECT("G"&amp;ROW()),IF(INDIRECT("F"&amp;ROW())="M",TRAAgesM,TRAAgesF),($I$3-YEAR(INDIRECT("E"&amp;ROW()))),FALSE)))</f>
      </c>
      <c r="I26" s="179"/>
      <c r="J26" s="173"/>
      <c r="K26" s="145"/>
      <c r="L26" s="145"/>
      <c r="M26" s="145"/>
      <c r="N26" s="153"/>
      <c r="O26" s="154"/>
    </row>
    <row r="27" spans="1:15" s="149" customFormat="1" ht="16.5" thickBot="1">
      <c r="A27" s="164">
        <v>8</v>
      </c>
      <c r="B27" s="165"/>
      <c r="C27" s="166"/>
      <c r="D27" s="176"/>
      <c r="E27" s="168"/>
      <c r="F27" s="169"/>
      <c r="G27" s="170"/>
      <c r="H27" s="171">
        <f ca="1" t="shared" si="0"/>
      </c>
      <c r="I27" s="179"/>
      <c r="J27" s="173"/>
      <c r="K27" s="145"/>
      <c r="L27" s="145"/>
      <c r="M27" s="145"/>
      <c r="N27" s="153"/>
      <c r="O27" s="154"/>
    </row>
    <row r="28" spans="1:15" s="149" customFormat="1" ht="16.5" thickBot="1">
      <c r="A28" s="175">
        <v>9</v>
      </c>
      <c r="B28" s="165"/>
      <c r="C28" s="166"/>
      <c r="D28" s="167"/>
      <c r="E28" s="168"/>
      <c r="F28" s="169"/>
      <c r="G28" s="170"/>
      <c r="H28" s="171">
        <f ca="1" t="shared" si="0"/>
      </c>
      <c r="I28" s="179"/>
      <c r="J28" s="173"/>
      <c r="K28" s="145"/>
      <c r="L28" s="145"/>
      <c r="M28" s="145"/>
      <c r="N28" s="153"/>
      <c r="O28" s="154"/>
    </row>
    <row r="29" spans="1:15" s="149" customFormat="1" ht="16.5" thickBot="1">
      <c r="A29" s="178">
        <v>10</v>
      </c>
      <c r="B29" s="165"/>
      <c r="C29" s="166"/>
      <c r="D29" s="174"/>
      <c r="E29" s="168"/>
      <c r="F29" s="169"/>
      <c r="G29" s="170"/>
      <c r="H29" s="171">
        <f ca="1" t="shared" si="0"/>
      </c>
      <c r="I29" s="179"/>
      <c r="J29" s="173"/>
      <c r="K29" s="145"/>
      <c r="L29" s="145"/>
      <c r="M29" s="145"/>
      <c r="N29" s="153"/>
      <c r="O29" s="154"/>
    </row>
    <row r="30" spans="1:15" s="149" customFormat="1" ht="16.5" thickBot="1">
      <c r="A30" s="164">
        <v>11</v>
      </c>
      <c r="B30" s="165"/>
      <c r="C30" s="166"/>
      <c r="D30" s="167"/>
      <c r="E30" s="168"/>
      <c r="F30" s="169"/>
      <c r="G30" s="170"/>
      <c r="H30" s="171">
        <f ca="1" t="shared" si="0"/>
      </c>
      <c r="I30" s="179"/>
      <c r="J30" s="173"/>
      <c r="K30" s="145"/>
      <c r="L30" s="145"/>
      <c r="M30" s="145"/>
      <c r="N30" s="153"/>
      <c r="O30" s="154"/>
    </row>
    <row r="31" spans="1:15" s="149" customFormat="1" ht="16.5" thickBot="1">
      <c r="A31" s="164">
        <v>12</v>
      </c>
      <c r="B31" s="165"/>
      <c r="C31" s="182"/>
      <c r="D31" s="184"/>
      <c r="E31" s="168"/>
      <c r="F31" s="169"/>
      <c r="G31" s="170"/>
      <c r="H31" s="171">
        <f ca="1" t="shared" si="0"/>
      </c>
      <c r="I31" s="179"/>
      <c r="J31" s="173"/>
      <c r="K31" s="145"/>
      <c r="L31" s="145"/>
      <c r="M31" s="145"/>
      <c r="N31" s="153"/>
      <c r="O31" s="154"/>
    </row>
    <row r="32" spans="1:15" s="149" customFormat="1" ht="21" customHeight="1" thickBot="1">
      <c r="A32" s="222" t="s">
        <v>68</v>
      </c>
      <c r="B32" s="223"/>
      <c r="C32" s="224"/>
      <c r="D32" s="225"/>
      <c r="E32" s="107" t="s">
        <v>39</v>
      </c>
      <c r="F32" s="226"/>
      <c r="G32" s="227"/>
      <c r="H32" s="228" t="s">
        <v>23</v>
      </c>
      <c r="I32" s="229"/>
      <c r="J32" s="144"/>
      <c r="K32" s="145"/>
      <c r="L32" s="146"/>
      <c r="M32" s="146"/>
      <c r="N32" s="147"/>
      <c r="O32" s="148"/>
    </row>
    <row r="33" spans="1:15" s="149" customFormat="1" ht="21" customHeight="1" thickBot="1">
      <c r="A33" s="222">
        <f>IF(H32="All Day","","2nd Judge:")</f>
      </c>
      <c r="B33" s="223"/>
      <c r="C33" s="224"/>
      <c r="D33" s="225"/>
      <c r="E33" s="107">
        <f>IF(H32="All Day","","Level:")</f>
      </c>
      <c r="F33" s="226"/>
      <c r="G33" s="227"/>
      <c r="H33" s="234"/>
      <c r="I33" s="235"/>
      <c r="J33" s="150"/>
      <c r="K33" s="145"/>
      <c r="L33" s="146"/>
      <c r="M33" s="146"/>
      <c r="N33" s="147"/>
      <c r="O33" s="148"/>
    </row>
    <row r="34" spans="1:15" s="149" customFormat="1" ht="16.5" thickBot="1">
      <c r="A34" s="164">
        <v>13</v>
      </c>
      <c r="B34" s="165"/>
      <c r="C34" s="182"/>
      <c r="D34" s="185"/>
      <c r="E34" s="168"/>
      <c r="F34" s="169"/>
      <c r="G34" s="170"/>
      <c r="H34" s="171">
        <f aca="true" ca="1" t="shared" si="1" ref="H34:H39">IF(INDIRECT("E"&amp;ROW())="","",IF(INDIRECT("G"&amp;ROW())="",INDIRECT("Lists!L"&amp;($I$3-YEAR(INDIRECT("E"&amp;ROW())))),HLOOKUP(INDIRECT("G"&amp;ROW()),IF(INDIRECT("F"&amp;ROW())="M",TRAAgesM,TRAAgesF),($I$3-YEAR(INDIRECT("E"&amp;ROW()))),FALSE)))</f>
      </c>
      <c r="I34" s="179"/>
      <c r="J34" s="173"/>
      <c r="K34" s="145"/>
      <c r="L34" s="145"/>
      <c r="M34" s="145"/>
      <c r="N34" s="153"/>
      <c r="O34" s="154"/>
    </row>
    <row r="35" spans="1:15" s="149" customFormat="1" ht="16.5" thickBot="1">
      <c r="A35" s="164">
        <v>14</v>
      </c>
      <c r="B35" s="165"/>
      <c r="C35" s="182"/>
      <c r="D35" s="183"/>
      <c r="E35" s="168"/>
      <c r="F35" s="169"/>
      <c r="G35" s="170"/>
      <c r="H35" s="171">
        <f ca="1" t="shared" si="1"/>
      </c>
      <c r="I35" s="179"/>
      <c r="J35" s="173"/>
      <c r="K35" s="145"/>
      <c r="L35" s="145"/>
      <c r="M35" s="145"/>
      <c r="N35" s="153"/>
      <c r="O35" s="154"/>
    </row>
    <row r="36" spans="1:15" s="149" customFormat="1" ht="16.5" thickBot="1">
      <c r="A36" s="164">
        <v>15</v>
      </c>
      <c r="B36" s="165"/>
      <c r="C36" s="182"/>
      <c r="D36" s="184"/>
      <c r="E36" s="168"/>
      <c r="F36" s="169"/>
      <c r="G36" s="170"/>
      <c r="H36" s="171">
        <f ca="1" t="shared" si="1"/>
      </c>
      <c r="I36" s="179"/>
      <c r="J36" s="173"/>
      <c r="K36" s="145"/>
      <c r="L36" s="145"/>
      <c r="M36" s="145"/>
      <c r="N36" s="153"/>
      <c r="O36" s="154"/>
    </row>
    <row r="37" spans="1:15" s="149" customFormat="1" ht="16.5" thickBot="1">
      <c r="A37" s="164">
        <v>16</v>
      </c>
      <c r="B37" s="165"/>
      <c r="C37" s="166"/>
      <c r="D37" s="167"/>
      <c r="E37" s="168"/>
      <c r="F37" s="169"/>
      <c r="G37" s="170"/>
      <c r="H37" s="171">
        <f ca="1" t="shared" si="1"/>
      </c>
      <c r="I37" s="179"/>
      <c r="J37" s="173"/>
      <c r="K37" s="145"/>
      <c r="L37" s="145"/>
      <c r="M37" s="145"/>
      <c r="N37" s="153"/>
      <c r="O37" s="154"/>
    </row>
    <row r="38" spans="1:15" s="149" customFormat="1" ht="16.5" thickBot="1">
      <c r="A38" s="164">
        <v>17</v>
      </c>
      <c r="B38" s="165"/>
      <c r="C38" s="166"/>
      <c r="D38" s="174"/>
      <c r="E38" s="168"/>
      <c r="F38" s="169"/>
      <c r="G38" s="170"/>
      <c r="H38" s="171">
        <f ca="1" t="shared" si="1"/>
      </c>
      <c r="I38" s="179"/>
      <c r="J38" s="173"/>
      <c r="K38" s="145"/>
      <c r="L38" s="145"/>
      <c r="M38" s="145"/>
      <c r="N38" s="153"/>
      <c r="O38" s="154"/>
    </row>
    <row r="39" spans="1:15" s="149" customFormat="1" ht="16.5" thickBot="1">
      <c r="A39" s="175">
        <v>18</v>
      </c>
      <c r="B39" s="165"/>
      <c r="C39" s="166"/>
      <c r="D39" s="176"/>
      <c r="E39" s="168"/>
      <c r="F39" s="169"/>
      <c r="G39" s="170"/>
      <c r="H39" s="171">
        <f ca="1" t="shared" si="1"/>
      </c>
      <c r="I39" s="179"/>
      <c r="J39" s="173"/>
      <c r="K39" s="145"/>
      <c r="L39" s="145"/>
      <c r="M39" s="145"/>
      <c r="N39" s="153"/>
      <c r="O39" s="154"/>
    </row>
    <row r="40" spans="1:15" s="149" customFormat="1" ht="22.5" customHeight="1" thickBot="1">
      <c r="A40" s="222" t="s">
        <v>69</v>
      </c>
      <c r="B40" s="263"/>
      <c r="C40" s="224"/>
      <c r="D40" s="225"/>
      <c r="E40" s="107" t="s">
        <v>38</v>
      </c>
      <c r="F40" s="226"/>
      <c r="G40" s="227"/>
      <c r="H40" s="264" t="s">
        <v>23</v>
      </c>
      <c r="I40" s="265"/>
      <c r="J40" s="144"/>
      <c r="K40" s="145"/>
      <c r="L40" s="145"/>
      <c r="M40" s="152"/>
      <c r="N40" s="153"/>
      <c r="O40" s="154"/>
    </row>
    <row r="41" spans="1:15" s="149" customFormat="1" ht="23.25" customHeight="1" thickBot="1">
      <c r="A41" s="222">
        <f>IF(H40="All Day","","2nd Official:")</f>
      </c>
      <c r="B41" s="263"/>
      <c r="C41" s="224"/>
      <c r="D41" s="225"/>
      <c r="E41" s="107">
        <f>IF(H40="All Day","","Job:")</f>
      </c>
      <c r="F41" s="226"/>
      <c r="G41" s="227"/>
      <c r="H41" s="234"/>
      <c r="I41" s="235"/>
      <c r="J41" s="150"/>
      <c r="K41" s="145"/>
      <c r="L41" s="145"/>
      <c r="M41" s="152"/>
      <c r="N41" s="153"/>
      <c r="O41" s="154"/>
    </row>
    <row r="42" spans="1:15" s="149" customFormat="1" ht="16.5" thickBot="1">
      <c r="A42" s="178">
        <v>19</v>
      </c>
      <c r="B42" s="165"/>
      <c r="C42" s="166"/>
      <c r="D42" s="167"/>
      <c r="E42" s="168"/>
      <c r="F42" s="169"/>
      <c r="G42" s="170"/>
      <c r="H42" s="171">
        <f aca="true" ca="1" t="shared" si="2" ref="H42:H47">IF(INDIRECT("E"&amp;ROW())="","",IF(INDIRECT("G"&amp;ROW())="",INDIRECT("Lists!L"&amp;($I$3-YEAR(INDIRECT("E"&amp;ROW())))),HLOOKUP(INDIRECT("G"&amp;ROW()),IF(INDIRECT("F"&amp;ROW())="M",TRAAgesM,TRAAgesF),($I$3-YEAR(INDIRECT("E"&amp;ROW()))),FALSE)))</f>
      </c>
      <c r="I42" s="179"/>
      <c r="J42" s="173"/>
      <c r="K42" s="145"/>
      <c r="L42" s="145"/>
      <c r="M42" s="145"/>
      <c r="N42" s="153"/>
      <c r="O42" s="154"/>
    </row>
    <row r="43" spans="1:15" s="149" customFormat="1" ht="16.5" thickBot="1">
      <c r="A43" s="164">
        <v>20</v>
      </c>
      <c r="B43" s="165"/>
      <c r="C43" s="166"/>
      <c r="D43" s="174"/>
      <c r="E43" s="168"/>
      <c r="F43" s="169"/>
      <c r="G43" s="170"/>
      <c r="H43" s="171">
        <f ca="1" t="shared" si="2"/>
      </c>
      <c r="I43" s="179"/>
      <c r="J43" s="173"/>
      <c r="K43" s="145"/>
      <c r="L43" s="145"/>
      <c r="M43" s="145"/>
      <c r="N43" s="153"/>
      <c r="O43" s="154"/>
    </row>
    <row r="44" spans="1:15" s="149" customFormat="1" ht="16.5" thickBot="1">
      <c r="A44" s="164">
        <v>21</v>
      </c>
      <c r="B44" s="165"/>
      <c r="C44" s="166"/>
      <c r="D44" s="167"/>
      <c r="E44" s="168"/>
      <c r="F44" s="169"/>
      <c r="G44" s="170"/>
      <c r="H44" s="171">
        <f ca="1" t="shared" si="2"/>
      </c>
      <c r="I44" s="179"/>
      <c r="J44" s="173"/>
      <c r="K44" s="145"/>
      <c r="L44" s="145"/>
      <c r="M44" s="145"/>
      <c r="N44" s="153"/>
      <c r="O44" s="154"/>
    </row>
    <row r="45" spans="1:15" s="149" customFormat="1" ht="16.5" thickBot="1">
      <c r="A45" s="164">
        <v>22</v>
      </c>
      <c r="B45" s="165"/>
      <c r="C45" s="166"/>
      <c r="D45" s="174"/>
      <c r="E45" s="168"/>
      <c r="F45" s="169"/>
      <c r="G45" s="170"/>
      <c r="H45" s="171">
        <f ca="1" t="shared" si="2"/>
      </c>
      <c r="I45" s="179"/>
      <c r="J45" s="173"/>
      <c r="K45" s="145"/>
      <c r="L45" s="145"/>
      <c r="M45" s="145"/>
      <c r="N45" s="153"/>
      <c r="O45" s="154"/>
    </row>
    <row r="46" spans="1:15" s="149" customFormat="1" ht="16.5" thickBot="1">
      <c r="A46" s="164">
        <v>23</v>
      </c>
      <c r="B46" s="165"/>
      <c r="C46" s="166"/>
      <c r="D46" s="176"/>
      <c r="E46" s="168"/>
      <c r="F46" s="169"/>
      <c r="G46" s="170"/>
      <c r="H46" s="171">
        <f ca="1" t="shared" si="2"/>
      </c>
      <c r="I46" s="179"/>
      <c r="J46" s="173"/>
      <c r="K46" s="145"/>
      <c r="L46" s="145"/>
      <c r="M46" s="145"/>
      <c r="N46" s="153"/>
      <c r="O46" s="154"/>
    </row>
    <row r="47" spans="1:15" s="149" customFormat="1" ht="16.5" thickBot="1">
      <c r="A47" s="164">
        <v>24</v>
      </c>
      <c r="B47" s="165"/>
      <c r="C47" s="166"/>
      <c r="D47" s="167"/>
      <c r="E47" s="168"/>
      <c r="F47" s="169"/>
      <c r="G47" s="170"/>
      <c r="H47" s="171">
        <f ca="1" t="shared" si="2"/>
      </c>
      <c r="I47" s="179"/>
      <c r="J47" s="173"/>
      <c r="K47" s="145"/>
      <c r="L47" s="145"/>
      <c r="M47" s="145"/>
      <c r="N47" s="153"/>
      <c r="O47" s="154"/>
    </row>
    <row r="48" spans="1:15" s="149" customFormat="1" ht="21.75" customHeight="1" thickBot="1">
      <c r="A48" s="222" t="s">
        <v>69</v>
      </c>
      <c r="B48" s="263"/>
      <c r="C48" s="224"/>
      <c r="D48" s="225"/>
      <c r="E48" s="107" t="s">
        <v>38</v>
      </c>
      <c r="F48" s="226"/>
      <c r="G48" s="227"/>
      <c r="H48" s="264" t="s">
        <v>23</v>
      </c>
      <c r="I48" s="265"/>
      <c r="J48" s="144"/>
      <c r="K48" s="145"/>
      <c r="L48" s="145"/>
      <c r="M48" s="152"/>
      <c r="N48" s="153"/>
      <c r="O48" s="154"/>
    </row>
    <row r="49" spans="1:15" s="149" customFormat="1" ht="21" customHeight="1" thickBot="1">
      <c r="A49" s="222">
        <f>IF(H48="All Day","","2nd Official:")</f>
      </c>
      <c r="B49" s="263"/>
      <c r="C49" s="224"/>
      <c r="D49" s="225"/>
      <c r="E49" s="107">
        <f>IF(H48="All Day","","Job:")</f>
      </c>
      <c r="F49" s="226"/>
      <c r="G49" s="227"/>
      <c r="H49" s="234"/>
      <c r="I49" s="235"/>
      <c r="J49" s="150"/>
      <c r="K49" s="145"/>
      <c r="L49" s="145"/>
      <c r="M49" s="152"/>
      <c r="N49" s="153"/>
      <c r="O49" s="154"/>
    </row>
    <row r="50" spans="1:15" s="149" customFormat="1" ht="16.5" thickBot="1">
      <c r="A50" s="164">
        <v>25</v>
      </c>
      <c r="B50" s="165"/>
      <c r="C50" s="166"/>
      <c r="D50" s="167"/>
      <c r="E50" s="168"/>
      <c r="F50" s="169"/>
      <c r="G50" s="170"/>
      <c r="H50" s="171">
        <f aca="true" ca="1" t="shared" si="3" ref="H50:H56">IF(INDIRECT("E"&amp;ROW())="","",IF(INDIRECT("G"&amp;ROW())="",INDIRECT("Lists!L"&amp;($I$3-YEAR(INDIRECT("E"&amp;ROW())))),HLOOKUP(INDIRECT("G"&amp;ROW()),IF(INDIRECT("F"&amp;ROW())="M",TRAAgesM,TRAAgesF),($I$3-YEAR(INDIRECT("E"&amp;ROW()))),FALSE)))</f>
      </c>
      <c r="I50" s="179"/>
      <c r="J50" s="173"/>
      <c r="K50" s="145"/>
      <c r="L50" s="145"/>
      <c r="M50" s="145"/>
      <c r="N50" s="153"/>
      <c r="O50" s="154"/>
    </row>
    <row r="51" spans="1:15" s="149" customFormat="1" ht="16.5" thickBot="1">
      <c r="A51" s="164">
        <v>26</v>
      </c>
      <c r="B51" s="165"/>
      <c r="C51" s="166"/>
      <c r="D51" s="167"/>
      <c r="E51" s="168"/>
      <c r="F51" s="169"/>
      <c r="G51" s="170"/>
      <c r="H51" s="171">
        <f ca="1" t="shared" si="3"/>
      </c>
      <c r="I51" s="179"/>
      <c r="J51" s="173"/>
      <c r="K51" s="145"/>
      <c r="L51" s="145"/>
      <c r="M51" s="145"/>
      <c r="N51" s="153"/>
      <c r="O51" s="154"/>
    </row>
    <row r="52" spans="1:15" s="149" customFormat="1" ht="16.5" thickBot="1">
      <c r="A52" s="175">
        <v>27</v>
      </c>
      <c r="B52" s="165"/>
      <c r="C52" s="166"/>
      <c r="D52" s="167"/>
      <c r="E52" s="168"/>
      <c r="F52" s="169"/>
      <c r="G52" s="170"/>
      <c r="H52" s="171">
        <f ca="1" t="shared" si="3"/>
      </c>
      <c r="I52" s="179"/>
      <c r="J52" s="173"/>
      <c r="K52" s="145"/>
      <c r="L52" s="145"/>
      <c r="M52" s="145"/>
      <c r="N52" s="153"/>
      <c r="O52" s="154"/>
    </row>
    <row r="53" spans="1:15" s="149" customFormat="1" ht="16.5" thickBot="1">
      <c r="A53" s="178">
        <v>28</v>
      </c>
      <c r="B53" s="165"/>
      <c r="C53" s="166"/>
      <c r="D53" s="167"/>
      <c r="E53" s="168"/>
      <c r="F53" s="169"/>
      <c r="G53" s="170"/>
      <c r="H53" s="171">
        <f ca="1" t="shared" si="3"/>
      </c>
      <c r="I53" s="179"/>
      <c r="J53" s="173"/>
      <c r="K53" s="145"/>
      <c r="L53" s="145"/>
      <c r="M53" s="145"/>
      <c r="N53" s="153"/>
      <c r="O53" s="154"/>
    </row>
    <row r="54" spans="1:15" s="149" customFormat="1" ht="16.5" thickBot="1">
      <c r="A54" s="164">
        <v>29</v>
      </c>
      <c r="B54" s="165"/>
      <c r="C54" s="166"/>
      <c r="D54" s="167"/>
      <c r="E54" s="168"/>
      <c r="F54" s="169"/>
      <c r="G54" s="170"/>
      <c r="H54" s="171">
        <f ca="1" t="shared" si="3"/>
      </c>
      <c r="I54" s="179"/>
      <c r="J54" s="173"/>
      <c r="K54" s="145"/>
      <c r="L54" s="145"/>
      <c r="M54" s="145"/>
      <c r="N54" s="153"/>
      <c r="O54" s="154"/>
    </row>
    <row r="55" spans="1:15" s="149" customFormat="1" ht="16.5" thickBot="1">
      <c r="A55" s="164">
        <f>A54+1</f>
        <v>30</v>
      </c>
      <c r="B55" s="165"/>
      <c r="C55" s="166"/>
      <c r="D55" s="167"/>
      <c r="E55" s="168"/>
      <c r="F55" s="169"/>
      <c r="G55" s="170"/>
      <c r="H55" s="171">
        <f ca="1" t="shared" si="3"/>
      </c>
      <c r="I55" s="179"/>
      <c r="J55" s="173"/>
      <c r="K55" s="145"/>
      <c r="L55" s="145"/>
      <c r="M55" s="145"/>
      <c r="N55" s="153"/>
      <c r="O55" s="154"/>
    </row>
    <row r="56" spans="1:15" s="149" customFormat="1" ht="16.5" thickBot="1">
      <c r="A56" s="164">
        <f aca="true" t="shared" si="4" ref="A56:A121">A55+1</f>
        <v>31</v>
      </c>
      <c r="B56" s="165"/>
      <c r="C56" s="166"/>
      <c r="D56" s="167"/>
      <c r="E56" s="168"/>
      <c r="F56" s="169"/>
      <c r="G56" s="170"/>
      <c r="H56" s="171">
        <f ca="1" t="shared" si="3"/>
      </c>
      <c r="I56" s="179"/>
      <c r="J56" s="173"/>
      <c r="K56" s="145"/>
      <c r="L56" s="145"/>
      <c r="M56" s="145"/>
      <c r="N56" s="153"/>
      <c r="O56" s="154"/>
    </row>
    <row r="57" spans="1:15" s="149" customFormat="1" ht="21.75" customHeight="1" thickBot="1">
      <c r="A57" s="222" t="s">
        <v>68</v>
      </c>
      <c r="B57" s="223"/>
      <c r="C57" s="224"/>
      <c r="D57" s="225"/>
      <c r="E57" s="107" t="s">
        <v>39</v>
      </c>
      <c r="F57" s="226"/>
      <c r="G57" s="227"/>
      <c r="H57" s="228" t="s">
        <v>23</v>
      </c>
      <c r="I57" s="229"/>
      <c r="J57" s="144"/>
      <c r="K57" s="145"/>
      <c r="L57" s="146"/>
      <c r="M57" s="146"/>
      <c r="N57" s="147"/>
      <c r="O57" s="148"/>
    </row>
    <row r="58" spans="1:15" s="149" customFormat="1" ht="21.75" customHeight="1" thickBot="1">
      <c r="A58" s="222">
        <f>IF(H57="All Day","","2nd Judge:")</f>
      </c>
      <c r="B58" s="223"/>
      <c r="C58" s="224"/>
      <c r="D58" s="225"/>
      <c r="E58" s="107">
        <f>IF(H57="All Day","","Level:")</f>
      </c>
      <c r="F58" s="226"/>
      <c r="G58" s="227"/>
      <c r="H58" s="234">
        <f>IF(H57="All Day","",IF(H57="Morning","Afternoon","Morning"))</f>
      </c>
      <c r="I58" s="235"/>
      <c r="J58" s="150"/>
      <c r="K58" s="145"/>
      <c r="L58" s="146"/>
      <c r="M58" s="146"/>
      <c r="N58" s="147"/>
      <c r="O58" s="148"/>
    </row>
    <row r="59" spans="1:15" s="149" customFormat="1" ht="16.5" thickBot="1">
      <c r="A59" s="164">
        <f>A56+1</f>
        <v>32</v>
      </c>
      <c r="B59" s="165"/>
      <c r="C59" s="166"/>
      <c r="D59" s="167"/>
      <c r="E59" s="168"/>
      <c r="F59" s="169"/>
      <c r="G59" s="170"/>
      <c r="H59" s="171">
        <f aca="true" ca="1" t="shared" si="5" ref="H59:H66">IF(INDIRECT("E"&amp;ROW())="","",IF(INDIRECT("G"&amp;ROW())="",INDIRECT("Lists!L"&amp;($I$3-YEAR(INDIRECT("E"&amp;ROW())))),HLOOKUP(INDIRECT("G"&amp;ROW()),IF(INDIRECT("F"&amp;ROW())="M",TRAAgesM,TRAAgesF),($I$3-YEAR(INDIRECT("E"&amp;ROW()))),FALSE)))</f>
      </c>
      <c r="I59" s="179"/>
      <c r="J59" s="173"/>
      <c r="K59" s="145"/>
      <c r="L59" s="145"/>
      <c r="M59" s="145"/>
      <c r="N59" s="153"/>
      <c r="O59" s="154"/>
    </row>
    <row r="60" spans="1:15" s="149" customFormat="1" ht="16.5" thickBot="1">
      <c r="A60" s="164">
        <f>A59+1</f>
        <v>33</v>
      </c>
      <c r="B60" s="165"/>
      <c r="C60" s="166"/>
      <c r="D60" s="167"/>
      <c r="E60" s="168"/>
      <c r="F60" s="169"/>
      <c r="G60" s="170"/>
      <c r="H60" s="171">
        <f ca="1" t="shared" si="5"/>
      </c>
      <c r="I60" s="179"/>
      <c r="J60" s="173"/>
      <c r="K60" s="145"/>
      <c r="L60" s="145"/>
      <c r="M60" s="145"/>
      <c r="N60" s="153"/>
      <c r="O60" s="154"/>
    </row>
    <row r="61" spans="1:15" s="149" customFormat="1" ht="16.5" thickBot="1">
      <c r="A61" s="164">
        <f>A60+1</f>
        <v>34</v>
      </c>
      <c r="B61" s="165"/>
      <c r="C61" s="166"/>
      <c r="D61" s="167"/>
      <c r="E61" s="168"/>
      <c r="F61" s="169"/>
      <c r="G61" s="170"/>
      <c r="H61" s="171">
        <f ca="1" t="shared" si="5"/>
      </c>
      <c r="I61" s="179"/>
      <c r="J61" s="173"/>
      <c r="K61" s="145"/>
      <c r="L61" s="145"/>
      <c r="M61" s="145"/>
      <c r="N61" s="153"/>
      <c r="O61" s="154"/>
    </row>
    <row r="62" spans="1:15" s="149" customFormat="1" ht="16.5" thickBot="1">
      <c r="A62" s="164">
        <f>A61+1</f>
        <v>35</v>
      </c>
      <c r="B62" s="165"/>
      <c r="C62" s="166"/>
      <c r="D62" s="167"/>
      <c r="E62" s="168"/>
      <c r="F62" s="169"/>
      <c r="G62" s="170"/>
      <c r="H62" s="171">
        <f ca="1" t="shared" si="5"/>
      </c>
      <c r="I62" s="179"/>
      <c r="J62" s="173"/>
      <c r="K62" s="145"/>
      <c r="L62" s="145"/>
      <c r="M62" s="145"/>
      <c r="N62" s="153"/>
      <c r="O62" s="154"/>
    </row>
    <row r="63" spans="1:15" s="149" customFormat="1" ht="16.5" thickBot="1">
      <c r="A63" s="164">
        <f>A62+1</f>
        <v>36</v>
      </c>
      <c r="B63" s="165"/>
      <c r="C63" s="166"/>
      <c r="D63" s="167"/>
      <c r="E63" s="168"/>
      <c r="F63" s="169"/>
      <c r="G63" s="170"/>
      <c r="H63" s="171">
        <f ca="1" t="shared" si="5"/>
      </c>
      <c r="I63" s="179"/>
      <c r="J63" s="173"/>
      <c r="K63" s="145"/>
      <c r="L63" s="145"/>
      <c r="M63" s="145"/>
      <c r="N63" s="153"/>
      <c r="O63" s="154"/>
    </row>
    <row r="64" spans="1:15" s="149" customFormat="1" ht="16.5" thickBot="1">
      <c r="A64" s="164">
        <f>A63+1</f>
        <v>37</v>
      </c>
      <c r="B64" s="165"/>
      <c r="C64" s="166"/>
      <c r="D64" s="167"/>
      <c r="E64" s="168"/>
      <c r="F64" s="169"/>
      <c r="G64" s="170"/>
      <c r="H64" s="171">
        <f ca="1" t="shared" si="5"/>
      </c>
      <c r="I64" s="179"/>
      <c r="J64" s="173"/>
      <c r="K64" s="145"/>
      <c r="L64" s="145"/>
      <c r="M64" s="145"/>
      <c r="N64" s="153"/>
      <c r="O64" s="154"/>
    </row>
    <row r="65" spans="1:15" s="149" customFormat="1" ht="16.5" thickBot="1">
      <c r="A65" s="164">
        <f t="shared" si="4"/>
        <v>38</v>
      </c>
      <c r="B65" s="165"/>
      <c r="C65" s="166"/>
      <c r="D65" s="167"/>
      <c r="E65" s="168"/>
      <c r="F65" s="169"/>
      <c r="G65" s="170"/>
      <c r="H65" s="171">
        <f ca="1" t="shared" si="5"/>
      </c>
      <c r="I65" s="179"/>
      <c r="J65" s="173"/>
      <c r="K65" s="145"/>
      <c r="L65" s="145"/>
      <c r="M65" s="145"/>
      <c r="N65" s="153"/>
      <c r="O65" s="154"/>
    </row>
    <row r="66" spans="1:15" s="149" customFormat="1" ht="16.5" thickBot="1">
      <c r="A66" s="164">
        <f t="shared" si="4"/>
        <v>39</v>
      </c>
      <c r="B66" s="165"/>
      <c r="C66" s="166"/>
      <c r="D66" s="167"/>
      <c r="E66" s="168"/>
      <c r="F66" s="169"/>
      <c r="G66" s="170"/>
      <c r="H66" s="171">
        <f ca="1" t="shared" si="5"/>
      </c>
      <c r="I66" s="179"/>
      <c r="J66" s="173"/>
      <c r="K66" s="145"/>
      <c r="L66" s="145"/>
      <c r="M66" s="145"/>
      <c r="N66" s="153"/>
      <c r="O66" s="154"/>
    </row>
    <row r="67" spans="1:15" s="149" customFormat="1" ht="21" customHeight="1" thickBot="1">
      <c r="A67" s="222" t="s">
        <v>69</v>
      </c>
      <c r="B67" s="263"/>
      <c r="C67" s="224"/>
      <c r="D67" s="225"/>
      <c r="E67" s="107" t="s">
        <v>38</v>
      </c>
      <c r="F67" s="226"/>
      <c r="G67" s="227"/>
      <c r="H67" s="264" t="s">
        <v>23</v>
      </c>
      <c r="I67" s="265"/>
      <c r="J67" s="144"/>
      <c r="K67" s="145"/>
      <c r="L67" s="145"/>
      <c r="M67" s="152"/>
      <c r="N67" s="153"/>
      <c r="O67" s="154"/>
    </row>
    <row r="68" spans="1:15" s="149" customFormat="1" ht="20.25" customHeight="1" thickBot="1">
      <c r="A68" s="222">
        <f>IF(H67="All Day","","2nd Official:")</f>
      </c>
      <c r="B68" s="263"/>
      <c r="C68" s="224"/>
      <c r="D68" s="225"/>
      <c r="E68" s="107">
        <f>IF(H67="All Day","","Job:")</f>
      </c>
      <c r="F68" s="226"/>
      <c r="G68" s="227"/>
      <c r="H68" s="234">
        <f>IF(H67="All Day","",IF(H67="Morning","Afternoon","Morning"))</f>
      </c>
      <c r="I68" s="235"/>
      <c r="J68" s="150"/>
      <c r="K68" s="145"/>
      <c r="L68" s="145"/>
      <c r="M68" s="152"/>
      <c r="N68" s="153"/>
      <c r="O68" s="154"/>
    </row>
    <row r="69" spans="1:15" s="149" customFormat="1" ht="16.5" thickBot="1">
      <c r="A69" s="164">
        <f>A66+1</f>
        <v>40</v>
      </c>
      <c r="B69" s="165"/>
      <c r="C69" s="166"/>
      <c r="D69" s="167"/>
      <c r="E69" s="168"/>
      <c r="F69" s="169"/>
      <c r="G69" s="170"/>
      <c r="H69" s="171">
        <f aca="true" ca="1" t="shared" si="6" ref="H69:H78">IF(INDIRECT("E"&amp;ROW())="","",IF(INDIRECT("G"&amp;ROW())="",INDIRECT("Lists!L"&amp;($I$3-YEAR(INDIRECT("E"&amp;ROW())))),HLOOKUP(INDIRECT("G"&amp;ROW()),IF(INDIRECT("F"&amp;ROW())="M",TRAAgesM,TRAAgesF),($I$3-YEAR(INDIRECT("E"&amp;ROW()))),FALSE)))</f>
      </c>
      <c r="I69" s="179"/>
      <c r="J69" s="173"/>
      <c r="K69" s="145"/>
      <c r="L69" s="145"/>
      <c r="M69" s="145"/>
      <c r="N69" s="153"/>
      <c r="O69" s="154"/>
    </row>
    <row r="70" spans="1:15" s="149" customFormat="1" ht="16.5" thickBot="1">
      <c r="A70" s="164">
        <f>A69+1</f>
        <v>41</v>
      </c>
      <c r="B70" s="165"/>
      <c r="C70" s="166"/>
      <c r="D70" s="167"/>
      <c r="E70" s="168"/>
      <c r="F70" s="169"/>
      <c r="G70" s="170"/>
      <c r="H70" s="171">
        <f ca="1" t="shared" si="6"/>
      </c>
      <c r="I70" s="179"/>
      <c r="J70" s="173"/>
      <c r="K70" s="145"/>
      <c r="L70" s="145"/>
      <c r="M70" s="145"/>
      <c r="N70" s="153"/>
      <c r="O70" s="154"/>
    </row>
    <row r="71" spans="1:15" s="149" customFormat="1" ht="16.5" thickBot="1">
      <c r="A71" s="164">
        <f aca="true" t="shared" si="7" ref="A71:A76">A70+1</f>
        <v>42</v>
      </c>
      <c r="B71" s="165"/>
      <c r="C71" s="166"/>
      <c r="D71" s="167"/>
      <c r="E71" s="168"/>
      <c r="F71" s="169"/>
      <c r="G71" s="170"/>
      <c r="H71" s="171">
        <f ca="1" t="shared" si="6"/>
      </c>
      <c r="I71" s="179"/>
      <c r="J71" s="173"/>
      <c r="K71" s="145"/>
      <c r="L71" s="145"/>
      <c r="M71" s="145"/>
      <c r="N71" s="153"/>
      <c r="O71" s="154"/>
    </row>
    <row r="72" spans="1:15" s="149" customFormat="1" ht="16.5" thickBot="1">
      <c r="A72" s="164">
        <f t="shared" si="7"/>
        <v>43</v>
      </c>
      <c r="B72" s="165"/>
      <c r="C72" s="166"/>
      <c r="D72" s="167"/>
      <c r="E72" s="168"/>
      <c r="F72" s="169"/>
      <c r="G72" s="170"/>
      <c r="H72" s="171">
        <f ca="1" t="shared" si="6"/>
      </c>
      <c r="I72" s="179"/>
      <c r="J72" s="173"/>
      <c r="K72" s="145"/>
      <c r="L72" s="145"/>
      <c r="M72" s="145"/>
      <c r="N72" s="153"/>
      <c r="O72" s="154"/>
    </row>
    <row r="73" spans="1:15" s="149" customFormat="1" ht="16.5" thickBot="1">
      <c r="A73" s="164">
        <f t="shared" si="7"/>
        <v>44</v>
      </c>
      <c r="B73" s="165"/>
      <c r="C73" s="166"/>
      <c r="D73" s="167"/>
      <c r="E73" s="168"/>
      <c r="F73" s="169"/>
      <c r="G73" s="170"/>
      <c r="H73" s="171">
        <f ca="1" t="shared" si="6"/>
      </c>
      <c r="I73" s="179"/>
      <c r="J73" s="173"/>
      <c r="K73" s="145"/>
      <c r="L73" s="145"/>
      <c r="M73" s="145"/>
      <c r="N73" s="153"/>
      <c r="O73" s="154"/>
    </row>
    <row r="74" spans="1:15" s="149" customFormat="1" ht="16.5" thickBot="1">
      <c r="A74" s="164">
        <f t="shared" si="7"/>
        <v>45</v>
      </c>
      <c r="B74" s="165"/>
      <c r="C74" s="166"/>
      <c r="D74" s="167"/>
      <c r="E74" s="168"/>
      <c r="F74" s="169"/>
      <c r="G74" s="170"/>
      <c r="H74" s="171">
        <f ca="1" t="shared" si="6"/>
      </c>
      <c r="I74" s="179"/>
      <c r="J74" s="173"/>
      <c r="K74" s="145"/>
      <c r="L74" s="145"/>
      <c r="M74" s="145"/>
      <c r="N74" s="153"/>
      <c r="O74" s="154"/>
    </row>
    <row r="75" spans="1:15" s="149" customFormat="1" ht="16.5" thickBot="1">
      <c r="A75" s="164">
        <f t="shared" si="7"/>
        <v>46</v>
      </c>
      <c r="B75" s="165"/>
      <c r="C75" s="166"/>
      <c r="D75" s="167"/>
      <c r="E75" s="168"/>
      <c r="F75" s="169"/>
      <c r="G75" s="170"/>
      <c r="H75" s="171">
        <f ca="1" t="shared" si="6"/>
      </c>
      <c r="I75" s="179"/>
      <c r="J75" s="173"/>
      <c r="K75" s="145"/>
      <c r="L75" s="145"/>
      <c r="M75" s="145"/>
      <c r="N75" s="153"/>
      <c r="O75" s="154"/>
    </row>
    <row r="76" spans="1:15" s="149" customFormat="1" ht="16.5" thickBot="1">
      <c r="A76" s="164">
        <f t="shared" si="7"/>
        <v>47</v>
      </c>
      <c r="B76" s="165"/>
      <c r="C76" s="166"/>
      <c r="D76" s="167"/>
      <c r="E76" s="168"/>
      <c r="F76" s="169"/>
      <c r="G76" s="170"/>
      <c r="H76" s="171">
        <f ca="1" t="shared" si="6"/>
      </c>
      <c r="I76" s="179"/>
      <c r="J76" s="173"/>
      <c r="K76" s="145"/>
      <c r="L76" s="145"/>
      <c r="M76" s="145"/>
      <c r="N76" s="153"/>
      <c r="O76" s="154"/>
    </row>
    <row r="77" spans="1:15" s="149" customFormat="1" ht="16.5" thickBot="1">
      <c r="A77" s="164">
        <f t="shared" si="4"/>
        <v>48</v>
      </c>
      <c r="B77" s="165"/>
      <c r="C77" s="166"/>
      <c r="D77" s="167"/>
      <c r="E77" s="168"/>
      <c r="F77" s="169"/>
      <c r="G77" s="170"/>
      <c r="H77" s="171">
        <f ca="1" t="shared" si="6"/>
      </c>
      <c r="I77" s="179"/>
      <c r="J77" s="173"/>
      <c r="K77" s="145"/>
      <c r="L77" s="145"/>
      <c r="M77" s="145"/>
      <c r="N77" s="153"/>
      <c r="O77" s="154"/>
    </row>
    <row r="78" spans="1:15" s="149" customFormat="1" ht="16.5" thickBot="1">
      <c r="A78" s="164">
        <f t="shared" si="4"/>
        <v>49</v>
      </c>
      <c r="B78" s="165"/>
      <c r="C78" s="166"/>
      <c r="D78" s="167"/>
      <c r="E78" s="168"/>
      <c r="F78" s="169"/>
      <c r="G78" s="170"/>
      <c r="H78" s="171">
        <f ca="1" t="shared" si="6"/>
      </c>
      <c r="I78" s="179"/>
      <c r="J78" s="173"/>
      <c r="K78" s="145"/>
      <c r="L78" s="145"/>
      <c r="M78" s="145"/>
      <c r="N78" s="153"/>
      <c r="O78" s="154"/>
    </row>
    <row r="79" spans="1:15" s="149" customFormat="1" ht="21.75" customHeight="1" thickBot="1">
      <c r="A79" s="222" t="s">
        <v>68</v>
      </c>
      <c r="B79" s="223"/>
      <c r="C79" s="224"/>
      <c r="D79" s="225"/>
      <c r="E79" s="107" t="s">
        <v>39</v>
      </c>
      <c r="F79" s="226"/>
      <c r="G79" s="227"/>
      <c r="H79" s="228" t="s">
        <v>23</v>
      </c>
      <c r="I79" s="229"/>
      <c r="J79" s="144"/>
      <c r="K79" s="145"/>
      <c r="L79" s="146"/>
      <c r="M79" s="146"/>
      <c r="N79" s="147"/>
      <c r="O79" s="148"/>
    </row>
    <row r="80" spans="1:15" s="149" customFormat="1" ht="23.25" customHeight="1" thickBot="1">
      <c r="A80" s="222">
        <f>IF(H79="All Day","","2nd Judge:")</f>
      </c>
      <c r="B80" s="223"/>
      <c r="C80" s="224"/>
      <c r="D80" s="225"/>
      <c r="E80" s="107">
        <f>IF(H79="All Day","","Level:")</f>
      </c>
      <c r="F80" s="226"/>
      <c r="G80" s="227"/>
      <c r="H80" s="234">
        <f>IF(H79="All Day","",IF(H79="Morning","Afternoon","Morning"))</f>
      </c>
      <c r="I80" s="235"/>
      <c r="J80" s="150"/>
      <c r="K80" s="145"/>
      <c r="L80" s="146"/>
      <c r="M80" s="146"/>
      <c r="N80" s="147"/>
      <c r="O80" s="148"/>
    </row>
    <row r="81" spans="1:15" s="149" customFormat="1" ht="16.5" thickBot="1">
      <c r="A81" s="164">
        <f>A78+1</f>
        <v>50</v>
      </c>
      <c r="B81" s="165"/>
      <c r="C81" s="166"/>
      <c r="D81" s="167"/>
      <c r="E81" s="168"/>
      <c r="F81" s="169"/>
      <c r="G81" s="170"/>
      <c r="H81" s="171">
        <f aca="true" ca="1" t="shared" si="8" ref="H81:H121">IF(INDIRECT("E"&amp;ROW())="","",IF(INDIRECT("G"&amp;ROW())="",INDIRECT("Lists!L"&amp;($I$3-YEAR(INDIRECT("E"&amp;ROW())))),HLOOKUP(INDIRECT("G"&amp;ROW()),IF(INDIRECT("F"&amp;ROW())="M",TRAAgesM,TRAAgesF),($I$3-YEAR(INDIRECT("E"&amp;ROW()))),FALSE)))</f>
      </c>
      <c r="I81" s="179"/>
      <c r="J81" s="173"/>
      <c r="K81" s="145"/>
      <c r="L81" s="145"/>
      <c r="M81" s="145"/>
      <c r="N81" s="153"/>
      <c r="O81" s="154"/>
    </row>
    <row r="82" spans="1:15" s="149" customFormat="1" ht="16.5" thickBot="1">
      <c r="A82" s="164">
        <f>A81+1</f>
        <v>51</v>
      </c>
      <c r="B82" s="165"/>
      <c r="C82" s="166"/>
      <c r="D82" s="167"/>
      <c r="E82" s="168"/>
      <c r="F82" s="169"/>
      <c r="G82" s="170"/>
      <c r="H82" s="171">
        <f ca="1" t="shared" si="8"/>
      </c>
      <c r="I82" s="179"/>
      <c r="J82" s="173"/>
      <c r="K82" s="145"/>
      <c r="L82" s="145"/>
      <c r="M82" s="145"/>
      <c r="N82" s="153"/>
      <c r="O82" s="154"/>
    </row>
    <row r="83" spans="1:15" s="149" customFormat="1" ht="16.5" thickBot="1">
      <c r="A83" s="164">
        <f aca="true" t="shared" si="9" ref="A83:A91">A82+1</f>
        <v>52</v>
      </c>
      <c r="B83" s="165"/>
      <c r="C83" s="166"/>
      <c r="D83" s="167"/>
      <c r="E83" s="168"/>
      <c r="F83" s="169"/>
      <c r="G83" s="170"/>
      <c r="H83" s="171">
        <f ca="1" t="shared" si="8"/>
      </c>
      <c r="I83" s="179"/>
      <c r="J83" s="173"/>
      <c r="K83" s="145"/>
      <c r="L83" s="145"/>
      <c r="M83" s="145"/>
      <c r="N83" s="153"/>
      <c r="O83" s="154"/>
    </row>
    <row r="84" spans="1:15" s="149" customFormat="1" ht="16.5" thickBot="1">
      <c r="A84" s="164">
        <f t="shared" si="9"/>
        <v>53</v>
      </c>
      <c r="B84" s="165"/>
      <c r="C84" s="166"/>
      <c r="D84" s="167"/>
      <c r="E84" s="168"/>
      <c r="F84" s="169"/>
      <c r="G84" s="170"/>
      <c r="H84" s="171">
        <f ca="1" t="shared" si="8"/>
      </c>
      <c r="I84" s="179"/>
      <c r="J84" s="173"/>
      <c r="K84" s="145"/>
      <c r="L84" s="145"/>
      <c r="M84" s="145"/>
      <c r="N84" s="153"/>
      <c r="O84" s="154"/>
    </row>
    <row r="85" spans="1:15" s="149" customFormat="1" ht="16.5" thickBot="1">
      <c r="A85" s="164">
        <f t="shared" si="9"/>
        <v>54</v>
      </c>
      <c r="B85" s="165"/>
      <c r="C85" s="166"/>
      <c r="D85" s="167"/>
      <c r="E85" s="168"/>
      <c r="F85" s="169"/>
      <c r="G85" s="170"/>
      <c r="H85" s="171">
        <f ca="1" t="shared" si="8"/>
      </c>
      <c r="I85" s="179"/>
      <c r="J85" s="173"/>
      <c r="K85" s="145"/>
      <c r="L85" s="145"/>
      <c r="M85" s="145"/>
      <c r="N85" s="153"/>
      <c r="O85" s="154"/>
    </row>
    <row r="86" spans="1:15" s="149" customFormat="1" ht="16.5" thickBot="1">
      <c r="A86" s="164">
        <f t="shared" si="9"/>
        <v>55</v>
      </c>
      <c r="B86" s="165"/>
      <c r="C86" s="166"/>
      <c r="D86" s="167"/>
      <c r="E86" s="168"/>
      <c r="F86" s="169"/>
      <c r="G86" s="170"/>
      <c r="H86" s="171">
        <f ca="1" t="shared" si="8"/>
      </c>
      <c r="I86" s="179"/>
      <c r="J86" s="173"/>
      <c r="K86" s="145"/>
      <c r="L86" s="145"/>
      <c r="M86" s="145"/>
      <c r="N86" s="153"/>
      <c r="O86" s="154"/>
    </row>
    <row r="87" spans="1:15" s="149" customFormat="1" ht="16.5" thickBot="1">
      <c r="A87" s="164">
        <f t="shared" si="9"/>
        <v>56</v>
      </c>
      <c r="B87" s="165"/>
      <c r="C87" s="166"/>
      <c r="D87" s="167"/>
      <c r="E87" s="168"/>
      <c r="F87" s="169"/>
      <c r="G87" s="170"/>
      <c r="H87" s="171">
        <f ca="1" t="shared" si="8"/>
      </c>
      <c r="I87" s="179"/>
      <c r="J87" s="173"/>
      <c r="K87" s="145"/>
      <c r="L87" s="145"/>
      <c r="M87" s="145"/>
      <c r="N87" s="153"/>
      <c r="O87" s="154"/>
    </row>
    <row r="88" spans="1:15" s="149" customFormat="1" ht="16.5" thickBot="1">
      <c r="A88" s="164">
        <f t="shared" si="9"/>
        <v>57</v>
      </c>
      <c r="B88" s="165"/>
      <c r="C88" s="166"/>
      <c r="D88" s="167"/>
      <c r="E88" s="168"/>
      <c r="F88" s="169"/>
      <c r="G88" s="170"/>
      <c r="H88" s="171">
        <f ca="1" t="shared" si="8"/>
      </c>
      <c r="I88" s="179"/>
      <c r="J88" s="173"/>
      <c r="K88" s="145"/>
      <c r="L88" s="145"/>
      <c r="M88" s="145"/>
      <c r="N88" s="153"/>
      <c r="O88" s="154"/>
    </row>
    <row r="89" spans="1:15" s="149" customFormat="1" ht="16.5" thickBot="1">
      <c r="A89" s="164">
        <f t="shared" si="9"/>
        <v>58</v>
      </c>
      <c r="B89" s="165"/>
      <c r="C89" s="166"/>
      <c r="D89" s="167"/>
      <c r="E89" s="168"/>
      <c r="F89" s="169"/>
      <c r="G89" s="170"/>
      <c r="H89" s="171">
        <f ca="1" t="shared" si="8"/>
      </c>
      <c r="I89" s="179"/>
      <c r="J89" s="173"/>
      <c r="K89" s="145"/>
      <c r="L89" s="145"/>
      <c r="M89" s="145"/>
      <c r="N89" s="153"/>
      <c r="O89" s="154"/>
    </row>
    <row r="90" spans="1:15" s="149" customFormat="1" ht="16.5" thickBot="1">
      <c r="A90" s="164">
        <f t="shared" si="9"/>
        <v>59</v>
      </c>
      <c r="B90" s="165"/>
      <c r="C90" s="166"/>
      <c r="D90" s="167"/>
      <c r="E90" s="168"/>
      <c r="F90" s="169"/>
      <c r="G90" s="170"/>
      <c r="H90" s="171">
        <f ca="1" t="shared" si="8"/>
      </c>
      <c r="I90" s="179"/>
      <c r="J90" s="173"/>
      <c r="K90" s="145"/>
      <c r="L90" s="145"/>
      <c r="M90" s="145"/>
      <c r="N90" s="153"/>
      <c r="O90" s="154"/>
    </row>
    <row r="91" spans="1:15" s="149" customFormat="1" ht="16.5" thickBot="1">
      <c r="A91" s="164">
        <f t="shared" si="9"/>
        <v>60</v>
      </c>
      <c r="B91" s="165"/>
      <c r="C91" s="166"/>
      <c r="D91" s="167"/>
      <c r="E91" s="168"/>
      <c r="F91" s="169"/>
      <c r="G91" s="170"/>
      <c r="H91" s="171">
        <f ca="1" t="shared" si="8"/>
      </c>
      <c r="I91" s="179"/>
      <c r="J91" s="173"/>
      <c r="K91" s="145"/>
      <c r="L91" s="145"/>
      <c r="M91" s="145"/>
      <c r="N91" s="153"/>
      <c r="O91" s="154"/>
    </row>
    <row r="92" spans="1:15" s="149" customFormat="1" ht="16.5" thickBot="1">
      <c r="A92" s="164">
        <f t="shared" si="4"/>
        <v>61</v>
      </c>
      <c r="B92" s="165"/>
      <c r="C92" s="166"/>
      <c r="D92" s="167"/>
      <c r="E92" s="168"/>
      <c r="F92" s="169"/>
      <c r="G92" s="170"/>
      <c r="H92" s="171">
        <f ca="1" t="shared" si="8"/>
      </c>
      <c r="I92" s="179"/>
      <c r="J92" s="173"/>
      <c r="K92" s="145"/>
      <c r="L92" s="145"/>
      <c r="M92" s="145"/>
      <c r="N92" s="153"/>
      <c r="O92" s="154"/>
    </row>
    <row r="93" spans="1:15" s="149" customFormat="1" ht="16.5" thickBot="1">
      <c r="A93" s="164">
        <f t="shared" si="4"/>
        <v>62</v>
      </c>
      <c r="B93" s="165"/>
      <c r="C93" s="166"/>
      <c r="D93" s="167"/>
      <c r="E93" s="168"/>
      <c r="F93" s="169"/>
      <c r="G93" s="170"/>
      <c r="H93" s="171">
        <f ca="1" t="shared" si="8"/>
      </c>
      <c r="I93" s="179"/>
      <c r="J93" s="173"/>
      <c r="K93" s="145"/>
      <c r="L93" s="145"/>
      <c r="M93" s="145"/>
      <c r="N93" s="153"/>
      <c r="O93" s="154"/>
    </row>
    <row r="94" spans="1:15" s="149" customFormat="1" ht="16.5" thickBot="1">
      <c r="A94" s="164">
        <f t="shared" si="4"/>
        <v>63</v>
      </c>
      <c r="B94" s="165"/>
      <c r="C94" s="166"/>
      <c r="D94" s="167"/>
      <c r="E94" s="168"/>
      <c r="F94" s="169"/>
      <c r="G94" s="170"/>
      <c r="H94" s="171">
        <f ca="1" t="shared" si="8"/>
      </c>
      <c r="I94" s="179"/>
      <c r="J94" s="173"/>
      <c r="K94" s="145"/>
      <c r="L94" s="145"/>
      <c r="M94" s="145"/>
      <c r="N94" s="153"/>
      <c r="O94" s="154"/>
    </row>
    <row r="95" spans="1:15" s="149" customFormat="1" ht="16.5" thickBot="1">
      <c r="A95" s="164">
        <f t="shared" si="4"/>
        <v>64</v>
      </c>
      <c r="B95" s="165"/>
      <c r="C95" s="166"/>
      <c r="D95" s="167"/>
      <c r="E95" s="168"/>
      <c r="F95" s="169"/>
      <c r="G95" s="170"/>
      <c r="H95" s="171">
        <f ca="1" t="shared" si="8"/>
      </c>
      <c r="I95" s="179"/>
      <c r="J95" s="173"/>
      <c r="K95" s="145"/>
      <c r="L95" s="145"/>
      <c r="M95" s="145"/>
      <c r="N95" s="153"/>
      <c r="O95" s="154"/>
    </row>
    <row r="96" spans="1:15" s="149" customFormat="1" ht="16.5" thickBot="1">
      <c r="A96" s="164">
        <f t="shared" si="4"/>
        <v>65</v>
      </c>
      <c r="B96" s="165"/>
      <c r="C96" s="166"/>
      <c r="D96" s="167"/>
      <c r="E96" s="168"/>
      <c r="F96" s="169"/>
      <c r="G96" s="170"/>
      <c r="H96" s="171">
        <f ca="1" t="shared" si="8"/>
      </c>
      <c r="I96" s="179"/>
      <c r="J96" s="173"/>
      <c r="K96" s="145"/>
      <c r="L96" s="145"/>
      <c r="M96" s="145"/>
      <c r="N96" s="153"/>
      <c r="O96" s="154"/>
    </row>
    <row r="97" spans="1:15" s="149" customFormat="1" ht="16.5" thickBot="1">
      <c r="A97" s="164">
        <f t="shared" si="4"/>
        <v>66</v>
      </c>
      <c r="B97" s="165"/>
      <c r="C97" s="166"/>
      <c r="D97" s="167"/>
      <c r="E97" s="168"/>
      <c r="F97" s="169"/>
      <c r="G97" s="170"/>
      <c r="H97" s="171">
        <f ca="1" t="shared" si="8"/>
      </c>
      <c r="I97" s="179"/>
      <c r="J97" s="173"/>
      <c r="K97" s="145"/>
      <c r="L97" s="145"/>
      <c r="M97" s="145"/>
      <c r="N97" s="153"/>
      <c r="O97" s="154"/>
    </row>
    <row r="98" spans="1:15" s="149" customFormat="1" ht="16.5" thickBot="1">
      <c r="A98" s="164">
        <f t="shared" si="4"/>
        <v>67</v>
      </c>
      <c r="B98" s="165"/>
      <c r="C98" s="166"/>
      <c r="D98" s="167"/>
      <c r="E98" s="168"/>
      <c r="F98" s="169"/>
      <c r="G98" s="170"/>
      <c r="H98" s="171">
        <f ca="1" t="shared" si="8"/>
      </c>
      <c r="I98" s="179"/>
      <c r="J98" s="173"/>
      <c r="K98" s="145"/>
      <c r="L98" s="145"/>
      <c r="M98" s="145"/>
      <c r="N98" s="153"/>
      <c r="O98" s="154"/>
    </row>
    <row r="99" spans="1:15" s="149" customFormat="1" ht="16.5" thickBot="1">
      <c r="A99" s="164">
        <f t="shared" si="4"/>
        <v>68</v>
      </c>
      <c r="B99" s="165"/>
      <c r="C99" s="166"/>
      <c r="D99" s="167"/>
      <c r="E99" s="168"/>
      <c r="F99" s="169"/>
      <c r="G99" s="170"/>
      <c r="H99" s="171">
        <f ca="1" t="shared" si="8"/>
      </c>
      <c r="I99" s="179"/>
      <c r="J99" s="173"/>
      <c r="K99" s="145"/>
      <c r="L99" s="145"/>
      <c r="M99" s="145"/>
      <c r="N99" s="153"/>
      <c r="O99" s="154"/>
    </row>
    <row r="100" spans="1:15" s="149" customFormat="1" ht="16.5" thickBot="1">
      <c r="A100" s="164">
        <f t="shared" si="4"/>
        <v>69</v>
      </c>
      <c r="B100" s="165"/>
      <c r="C100" s="166"/>
      <c r="D100" s="167"/>
      <c r="E100" s="168"/>
      <c r="F100" s="169"/>
      <c r="G100" s="170"/>
      <c r="H100" s="171">
        <f ca="1" t="shared" si="8"/>
      </c>
      <c r="I100" s="179"/>
      <c r="J100" s="173"/>
      <c r="K100" s="145"/>
      <c r="L100" s="145"/>
      <c r="M100" s="145"/>
      <c r="N100" s="153"/>
      <c r="O100" s="154"/>
    </row>
    <row r="101" spans="1:15" s="149" customFormat="1" ht="16.5" thickBot="1">
      <c r="A101" s="164">
        <f t="shared" si="4"/>
        <v>70</v>
      </c>
      <c r="B101" s="165"/>
      <c r="C101" s="166"/>
      <c r="D101" s="167"/>
      <c r="E101" s="168"/>
      <c r="F101" s="169"/>
      <c r="G101" s="170"/>
      <c r="H101" s="171">
        <f ca="1" t="shared" si="8"/>
      </c>
      <c r="I101" s="179"/>
      <c r="J101" s="173"/>
      <c r="K101" s="145"/>
      <c r="L101" s="145"/>
      <c r="M101" s="145"/>
      <c r="N101" s="153"/>
      <c r="O101" s="154"/>
    </row>
    <row r="102" spans="1:15" s="149" customFormat="1" ht="16.5" thickBot="1">
      <c r="A102" s="164">
        <f t="shared" si="4"/>
        <v>71</v>
      </c>
      <c r="B102" s="165"/>
      <c r="C102" s="166"/>
      <c r="D102" s="167"/>
      <c r="E102" s="168"/>
      <c r="F102" s="169"/>
      <c r="G102" s="170"/>
      <c r="H102" s="171">
        <f ca="1" t="shared" si="8"/>
      </c>
      <c r="I102" s="179"/>
      <c r="J102" s="173"/>
      <c r="K102" s="145"/>
      <c r="L102" s="145"/>
      <c r="M102" s="145"/>
      <c r="N102" s="153"/>
      <c r="O102" s="154"/>
    </row>
    <row r="103" spans="1:15" s="149" customFormat="1" ht="16.5" thickBot="1">
      <c r="A103" s="164">
        <f t="shared" si="4"/>
        <v>72</v>
      </c>
      <c r="B103" s="165"/>
      <c r="C103" s="166"/>
      <c r="D103" s="167"/>
      <c r="E103" s="168"/>
      <c r="F103" s="169"/>
      <c r="G103" s="170"/>
      <c r="H103" s="171">
        <f ca="1" t="shared" si="8"/>
      </c>
      <c r="I103" s="179"/>
      <c r="J103" s="173"/>
      <c r="K103" s="145"/>
      <c r="L103" s="145"/>
      <c r="M103" s="145"/>
      <c r="N103" s="153"/>
      <c r="O103" s="154"/>
    </row>
    <row r="104" spans="1:15" s="149" customFormat="1" ht="16.5" thickBot="1">
      <c r="A104" s="164">
        <f t="shared" si="4"/>
        <v>73</v>
      </c>
      <c r="B104" s="165"/>
      <c r="C104" s="166"/>
      <c r="D104" s="167"/>
      <c r="E104" s="168"/>
      <c r="F104" s="169"/>
      <c r="G104" s="170"/>
      <c r="H104" s="171">
        <f ca="1" t="shared" si="8"/>
      </c>
      <c r="I104" s="179"/>
      <c r="J104" s="173"/>
      <c r="K104" s="145"/>
      <c r="L104" s="145"/>
      <c r="M104" s="145"/>
      <c r="N104" s="153"/>
      <c r="O104" s="154"/>
    </row>
    <row r="105" spans="1:15" s="149" customFormat="1" ht="16.5" thickBot="1">
      <c r="A105" s="164">
        <f t="shared" si="4"/>
        <v>74</v>
      </c>
      <c r="B105" s="165"/>
      <c r="C105" s="166"/>
      <c r="D105" s="167"/>
      <c r="E105" s="168"/>
      <c r="F105" s="169"/>
      <c r="G105" s="170"/>
      <c r="H105" s="171">
        <f ca="1" t="shared" si="8"/>
      </c>
      <c r="I105" s="179"/>
      <c r="J105" s="173"/>
      <c r="K105" s="145"/>
      <c r="L105" s="145"/>
      <c r="M105" s="145"/>
      <c r="N105" s="153"/>
      <c r="O105" s="154"/>
    </row>
    <row r="106" spans="1:15" s="149" customFormat="1" ht="16.5" thickBot="1">
      <c r="A106" s="164">
        <f t="shared" si="4"/>
        <v>75</v>
      </c>
      <c r="B106" s="165"/>
      <c r="C106" s="166"/>
      <c r="D106" s="167"/>
      <c r="E106" s="168"/>
      <c r="F106" s="169"/>
      <c r="G106" s="170"/>
      <c r="H106" s="171">
        <f ca="1" t="shared" si="8"/>
      </c>
      <c r="I106" s="179"/>
      <c r="J106" s="173"/>
      <c r="K106" s="145"/>
      <c r="L106" s="145"/>
      <c r="M106" s="145"/>
      <c r="N106" s="153"/>
      <c r="O106" s="154"/>
    </row>
    <row r="107" spans="1:15" s="149" customFormat="1" ht="16.5" thickBot="1">
      <c r="A107" s="164">
        <f t="shared" si="4"/>
        <v>76</v>
      </c>
      <c r="B107" s="165"/>
      <c r="C107" s="166"/>
      <c r="D107" s="167"/>
      <c r="E107" s="168"/>
      <c r="F107" s="169"/>
      <c r="G107" s="170"/>
      <c r="H107" s="171">
        <f ca="1" t="shared" si="8"/>
      </c>
      <c r="I107" s="179"/>
      <c r="J107" s="173"/>
      <c r="K107" s="145"/>
      <c r="L107" s="145"/>
      <c r="M107" s="145"/>
      <c r="N107" s="153"/>
      <c r="O107" s="154"/>
    </row>
    <row r="108" spans="1:15" s="149" customFormat="1" ht="16.5" thickBot="1">
      <c r="A108" s="164">
        <f t="shared" si="4"/>
        <v>77</v>
      </c>
      <c r="B108" s="165"/>
      <c r="C108" s="166"/>
      <c r="D108" s="167"/>
      <c r="E108" s="168"/>
      <c r="F108" s="169"/>
      <c r="G108" s="170"/>
      <c r="H108" s="171">
        <f ca="1" t="shared" si="8"/>
      </c>
      <c r="I108" s="179"/>
      <c r="J108" s="173"/>
      <c r="K108" s="145"/>
      <c r="L108" s="145"/>
      <c r="M108" s="145"/>
      <c r="N108" s="153"/>
      <c r="O108" s="154"/>
    </row>
    <row r="109" spans="1:15" s="149" customFormat="1" ht="16.5" thickBot="1">
      <c r="A109" s="164">
        <f t="shared" si="4"/>
        <v>78</v>
      </c>
      <c r="B109" s="165"/>
      <c r="C109" s="166"/>
      <c r="D109" s="167"/>
      <c r="E109" s="168"/>
      <c r="F109" s="169"/>
      <c r="G109" s="170"/>
      <c r="H109" s="171">
        <f ca="1" t="shared" si="8"/>
      </c>
      <c r="I109" s="179"/>
      <c r="J109" s="173"/>
      <c r="K109" s="145"/>
      <c r="L109" s="145"/>
      <c r="M109" s="145"/>
      <c r="N109" s="153"/>
      <c r="O109" s="154"/>
    </row>
    <row r="110" spans="1:15" s="149" customFormat="1" ht="16.5" thickBot="1">
      <c r="A110" s="164">
        <f t="shared" si="4"/>
        <v>79</v>
      </c>
      <c r="B110" s="165"/>
      <c r="C110" s="166"/>
      <c r="D110" s="167"/>
      <c r="E110" s="168"/>
      <c r="F110" s="169"/>
      <c r="G110" s="170"/>
      <c r="H110" s="171">
        <f ca="1" t="shared" si="8"/>
      </c>
      <c r="I110" s="179"/>
      <c r="J110" s="173"/>
      <c r="K110" s="145"/>
      <c r="L110" s="145"/>
      <c r="M110" s="145"/>
      <c r="N110" s="153"/>
      <c r="O110" s="154"/>
    </row>
    <row r="111" spans="1:15" s="149" customFormat="1" ht="16.5" thickBot="1">
      <c r="A111" s="164">
        <f t="shared" si="4"/>
        <v>80</v>
      </c>
      <c r="B111" s="165"/>
      <c r="C111" s="166"/>
      <c r="D111" s="167"/>
      <c r="E111" s="168"/>
      <c r="F111" s="169"/>
      <c r="G111" s="170"/>
      <c r="H111" s="171">
        <f ca="1" t="shared" si="8"/>
      </c>
      <c r="I111" s="179"/>
      <c r="J111" s="173"/>
      <c r="K111" s="145"/>
      <c r="L111" s="145"/>
      <c r="M111" s="145"/>
      <c r="N111" s="153"/>
      <c r="O111" s="154"/>
    </row>
    <row r="112" spans="1:15" s="149" customFormat="1" ht="16.5" thickBot="1">
      <c r="A112" s="164">
        <f t="shared" si="4"/>
        <v>81</v>
      </c>
      <c r="B112" s="165"/>
      <c r="C112" s="166"/>
      <c r="D112" s="167"/>
      <c r="E112" s="168"/>
      <c r="F112" s="169"/>
      <c r="G112" s="170"/>
      <c r="H112" s="171">
        <f ca="1" t="shared" si="8"/>
      </c>
      <c r="I112" s="179"/>
      <c r="J112" s="173"/>
      <c r="K112" s="145"/>
      <c r="L112" s="145"/>
      <c r="M112" s="145"/>
      <c r="N112" s="153"/>
      <c r="O112" s="154"/>
    </row>
    <row r="113" spans="1:15" s="149" customFormat="1" ht="16.5" thickBot="1">
      <c r="A113" s="164">
        <f t="shared" si="4"/>
        <v>82</v>
      </c>
      <c r="B113" s="165"/>
      <c r="C113" s="166"/>
      <c r="D113" s="167"/>
      <c r="E113" s="168"/>
      <c r="F113" s="169"/>
      <c r="G113" s="170"/>
      <c r="H113" s="171">
        <f ca="1" t="shared" si="8"/>
      </c>
      <c r="I113" s="179"/>
      <c r="J113" s="173"/>
      <c r="K113" s="145"/>
      <c r="L113" s="145"/>
      <c r="M113" s="145"/>
      <c r="N113" s="153"/>
      <c r="O113" s="154"/>
    </row>
    <row r="114" spans="1:15" s="149" customFormat="1" ht="16.5" thickBot="1">
      <c r="A114" s="164">
        <f t="shared" si="4"/>
        <v>83</v>
      </c>
      <c r="B114" s="165"/>
      <c r="C114" s="166"/>
      <c r="D114" s="167"/>
      <c r="E114" s="168"/>
      <c r="F114" s="169"/>
      <c r="G114" s="170"/>
      <c r="H114" s="171">
        <f ca="1" t="shared" si="8"/>
      </c>
      <c r="I114" s="179"/>
      <c r="J114" s="173"/>
      <c r="K114" s="145"/>
      <c r="L114" s="145"/>
      <c r="M114" s="145"/>
      <c r="N114" s="153"/>
      <c r="O114" s="154"/>
    </row>
    <row r="115" spans="1:15" s="149" customFormat="1" ht="16.5" thickBot="1">
      <c r="A115" s="164">
        <f t="shared" si="4"/>
        <v>84</v>
      </c>
      <c r="B115" s="165"/>
      <c r="C115" s="166"/>
      <c r="D115" s="167"/>
      <c r="E115" s="168"/>
      <c r="F115" s="169"/>
      <c r="G115" s="170"/>
      <c r="H115" s="171">
        <f ca="1" t="shared" si="8"/>
      </c>
      <c r="I115" s="179"/>
      <c r="J115" s="173"/>
      <c r="K115" s="145"/>
      <c r="L115" s="145"/>
      <c r="M115" s="145"/>
      <c r="N115" s="153"/>
      <c r="O115" s="154"/>
    </row>
    <row r="116" spans="1:15" s="149" customFormat="1" ht="16.5" thickBot="1">
      <c r="A116" s="164">
        <f t="shared" si="4"/>
        <v>85</v>
      </c>
      <c r="B116" s="165"/>
      <c r="C116" s="166"/>
      <c r="D116" s="167"/>
      <c r="E116" s="168"/>
      <c r="F116" s="169"/>
      <c r="G116" s="170"/>
      <c r="H116" s="171">
        <f ca="1" t="shared" si="8"/>
      </c>
      <c r="I116" s="179"/>
      <c r="J116" s="173"/>
      <c r="K116" s="145"/>
      <c r="L116" s="145"/>
      <c r="M116" s="145"/>
      <c r="N116" s="153"/>
      <c r="O116" s="154"/>
    </row>
    <row r="117" spans="1:15" s="149" customFormat="1" ht="16.5" thickBot="1">
      <c r="A117" s="164">
        <f t="shared" si="4"/>
        <v>86</v>
      </c>
      <c r="B117" s="165"/>
      <c r="C117" s="166"/>
      <c r="D117" s="167"/>
      <c r="E117" s="168"/>
      <c r="F117" s="169"/>
      <c r="G117" s="170"/>
      <c r="H117" s="171">
        <f ca="1" t="shared" si="8"/>
      </c>
      <c r="I117" s="179"/>
      <c r="J117" s="173"/>
      <c r="K117" s="145"/>
      <c r="L117" s="145"/>
      <c r="M117" s="145"/>
      <c r="N117" s="153"/>
      <c r="O117" s="154"/>
    </row>
    <row r="118" spans="1:15" s="149" customFormat="1" ht="16.5" thickBot="1">
      <c r="A118" s="164">
        <f t="shared" si="4"/>
        <v>87</v>
      </c>
      <c r="B118" s="165"/>
      <c r="C118" s="166"/>
      <c r="D118" s="167"/>
      <c r="E118" s="168"/>
      <c r="F118" s="169"/>
      <c r="G118" s="170"/>
      <c r="H118" s="171">
        <f ca="1" t="shared" si="8"/>
      </c>
      <c r="I118" s="179"/>
      <c r="J118" s="173"/>
      <c r="K118" s="145"/>
      <c r="L118" s="145"/>
      <c r="M118" s="145"/>
      <c r="N118" s="153"/>
      <c r="O118" s="154"/>
    </row>
    <row r="119" spans="1:15" s="149" customFormat="1" ht="16.5" thickBot="1">
      <c r="A119" s="164">
        <f t="shared" si="4"/>
        <v>88</v>
      </c>
      <c r="B119" s="165"/>
      <c r="C119" s="166"/>
      <c r="D119" s="167"/>
      <c r="E119" s="168"/>
      <c r="F119" s="169"/>
      <c r="G119" s="170"/>
      <c r="H119" s="171">
        <f ca="1" t="shared" si="8"/>
      </c>
      <c r="I119" s="179"/>
      <c r="J119" s="173"/>
      <c r="K119" s="145"/>
      <c r="L119" s="145"/>
      <c r="M119" s="145"/>
      <c r="N119" s="153"/>
      <c r="O119" s="154"/>
    </row>
    <row r="120" spans="1:15" s="149" customFormat="1" ht="16.5" thickBot="1">
      <c r="A120" s="164">
        <f t="shared" si="4"/>
        <v>89</v>
      </c>
      <c r="B120" s="165"/>
      <c r="C120" s="166"/>
      <c r="D120" s="167"/>
      <c r="E120" s="168"/>
      <c r="F120" s="169"/>
      <c r="G120" s="170"/>
      <c r="H120" s="171">
        <f ca="1" t="shared" si="8"/>
      </c>
      <c r="I120" s="179"/>
      <c r="J120" s="173"/>
      <c r="K120" s="145"/>
      <c r="L120" s="145"/>
      <c r="M120" s="145"/>
      <c r="N120" s="153"/>
      <c r="O120" s="154"/>
    </row>
    <row r="121" spans="1:15" s="149" customFormat="1" ht="16.5" thickBot="1">
      <c r="A121" s="164">
        <f t="shared" si="4"/>
        <v>90</v>
      </c>
      <c r="B121" s="165"/>
      <c r="C121" s="166"/>
      <c r="D121" s="167"/>
      <c r="E121" s="168"/>
      <c r="F121" s="169"/>
      <c r="G121" s="170"/>
      <c r="H121" s="171">
        <f ca="1" t="shared" si="8"/>
      </c>
      <c r="I121" s="179"/>
      <c r="J121" s="173"/>
      <c r="K121" s="145"/>
      <c r="L121" s="145"/>
      <c r="M121" s="145"/>
      <c r="N121" s="153"/>
      <c r="O121" s="154"/>
    </row>
  </sheetData>
  <sheetProtection password="DD0D" sheet="1" formatCells="0" selectLockedCells="1"/>
  <mergeCells count="91">
    <mergeCell ref="F57:G57"/>
    <mergeCell ref="C40:D40"/>
    <mergeCell ref="H57:I57"/>
    <mergeCell ref="A58:B58"/>
    <mergeCell ref="H58:I58"/>
    <mergeCell ref="H49:I49"/>
    <mergeCell ref="H48:I48"/>
    <mergeCell ref="A40:B40"/>
    <mergeCell ref="C57:D57"/>
    <mergeCell ref="C58:D58"/>
    <mergeCell ref="A57:B57"/>
    <mergeCell ref="C25:D25"/>
    <mergeCell ref="C32:D32"/>
    <mergeCell ref="C33:D33"/>
    <mergeCell ref="A32:B32"/>
    <mergeCell ref="A25:B25"/>
    <mergeCell ref="C49:D49"/>
    <mergeCell ref="H67:I67"/>
    <mergeCell ref="A68:B68"/>
    <mergeCell ref="F68:G68"/>
    <mergeCell ref="H68:I68"/>
    <mergeCell ref="C67:D67"/>
    <mergeCell ref="C68:D68"/>
    <mergeCell ref="F67:G67"/>
    <mergeCell ref="F58:G58"/>
    <mergeCell ref="A67:B67"/>
    <mergeCell ref="A5:B5"/>
    <mergeCell ref="A6:B6"/>
    <mergeCell ref="A7:B8"/>
    <mergeCell ref="A9:B9"/>
    <mergeCell ref="F32:G32"/>
    <mergeCell ref="A33:B33"/>
    <mergeCell ref="F33:G33"/>
    <mergeCell ref="A24:B24"/>
    <mergeCell ref="H41:I41"/>
    <mergeCell ref="F41:G41"/>
    <mergeCell ref="A41:B41"/>
    <mergeCell ref="A48:B48"/>
    <mergeCell ref="F48:G48"/>
    <mergeCell ref="C41:D41"/>
    <mergeCell ref="C48:D48"/>
    <mergeCell ref="F49:G49"/>
    <mergeCell ref="A49:B49"/>
    <mergeCell ref="H24:I24"/>
    <mergeCell ref="H25:I25"/>
    <mergeCell ref="F25:G25"/>
    <mergeCell ref="H40:I40"/>
    <mergeCell ref="H32:I32"/>
    <mergeCell ref="H33:I33"/>
    <mergeCell ref="F40:G40"/>
    <mergeCell ref="C24:D24"/>
    <mergeCell ref="G7:J7"/>
    <mergeCell ref="F24:G24"/>
    <mergeCell ref="H19:I19"/>
    <mergeCell ref="F19:G19"/>
    <mergeCell ref="A19:B19"/>
    <mergeCell ref="C19:D19"/>
    <mergeCell ref="C9:D9"/>
    <mergeCell ref="E9:F9"/>
    <mergeCell ref="A18:B18"/>
    <mergeCell ref="F18:G18"/>
    <mergeCell ref="C6:D6"/>
    <mergeCell ref="G5:J5"/>
    <mergeCell ref="G6:J6"/>
    <mergeCell ref="C18:D18"/>
    <mergeCell ref="C7:D8"/>
    <mergeCell ref="E7:F7"/>
    <mergeCell ref="E8:F8"/>
    <mergeCell ref="A13:I13"/>
    <mergeCell ref="A11:D11"/>
    <mergeCell ref="H18:I18"/>
    <mergeCell ref="A80:B80"/>
    <mergeCell ref="C80:D80"/>
    <mergeCell ref="F80:G80"/>
    <mergeCell ref="H80:I80"/>
    <mergeCell ref="H1:I1"/>
    <mergeCell ref="E4:F4"/>
    <mergeCell ref="C3:H3"/>
    <mergeCell ref="A4:B4"/>
    <mergeCell ref="C4:D4"/>
    <mergeCell ref="G4:J4"/>
    <mergeCell ref="G8:J8"/>
    <mergeCell ref="G9:J9"/>
    <mergeCell ref="A2:J2"/>
    <mergeCell ref="A79:B79"/>
    <mergeCell ref="C79:D79"/>
    <mergeCell ref="F79:G79"/>
    <mergeCell ref="H79:I79"/>
    <mergeCell ref="C5:D5"/>
    <mergeCell ref="E5:F5"/>
    <mergeCell ref="E6:F6"/>
  </mergeCells>
  <dataValidations count="13">
    <dataValidation type="list" allowBlank="1" showInputMessage="1" showErrorMessage="1" sqref="I81:I121 I69:I78 I59:I66 I50:I56 I42:I47 I34:I39 I26:I31 I16:I17 I20:I23">
      <formula1>Teams</formula1>
    </dataValidation>
    <dataValidation type="list" allowBlank="1" showInputMessage="1" showErrorMessage="1" sqref="F81:F121 F69:F78 F59:F66 F50:F56 F42:F47 F34:F39 F26:F31 F20:F23 F16:F17">
      <formula1>Gender</formula1>
    </dataValidation>
    <dataValidation type="list" allowBlank="1" showInputMessage="1" showErrorMessage="1" errorTitle="Invalid Grade" error="Please enter a grade in the range 3 to 6" sqref="G31">
      <formula1>Grade</formula1>
    </dataValidation>
    <dataValidation type="date" allowBlank="1" showInputMessage="1" showErrorMessage="1" errorTitle="Invalid Date" error="Please enter a valid date" sqref="E81:E121 E69:E78 E59:E66 E50:E56 E42:E47 E34:E39 E26:E31 E20:E23 E16">
      <formula1>14977</formula1>
      <formula2>J$3</formula2>
    </dataValidation>
    <dataValidation type="list" allowBlank="1" showInputMessage="1" showErrorMessage="1" sqref="H79:I79 H67 H57:I57 H48 H40 H32:I32 H24 H18:I18">
      <formula1>When</formula1>
    </dataValidation>
    <dataValidation type="list" allowBlank="1" showInputMessage="1" showErrorMessage="1" sqref="F79:G80 F57:G58 F32:G33">
      <formula1>Judges</formula1>
    </dataValidation>
    <dataValidation type="list" allowBlank="1" showInputMessage="1" showErrorMessage="1" sqref="F67:G68 F48:G49 F40:G41 F24:G25">
      <formula1>Jobs</formula1>
    </dataValidation>
    <dataValidation type="list" allowBlank="1" showInputMessage="1" showErrorMessage="1" sqref="C5:D5">
      <formula1>Clubnames</formula1>
    </dataValidation>
    <dataValidation type="list" allowBlank="1" showInputMessage="1" showErrorMessage="1" errorTitle="Invalid Grade" error="Please enter a grade in the range G to D" sqref="G16:G17 G20:G23 G26:G30 G34:G39 G42:G47 G50:G56 G59:G66 G69:G78 G81:G121">
      <formula1>GradeTRA</formula1>
    </dataValidation>
    <dataValidation type="whole" operator="greaterThan" showInputMessage="1" showErrorMessage="1" error="Please enter a valid BG number" sqref="B81:B106 B20:B23 B26:B31 B34:B39 B42:B47 B50:B56 B59:B66 B69:B78 B16:B17">
      <formula1>1</formula1>
    </dataValidation>
    <dataValidation type="list" allowBlank="1" showInputMessage="1" showErrorMessage="1" errorTitle="Invalid Official Type" error="Please Select from List" sqref="F18:G19">
      <formula1>Judges</formula1>
    </dataValidation>
    <dataValidation type="list" allowBlank="1" showInputMessage="1" showErrorMessage="1" sqref="J16:J17 J20:J23 J26:J31 J34:J39 J42:J47 J50:J56 J59:J66 J69:J78 J81:J121">
      <formula1>YesBlank</formula1>
    </dataValidation>
    <dataValidation type="date" allowBlank="1" showInputMessage="1" showErrorMessage="1" errorTitle="Invalid Date" error="Please enter a valid date" sqref="E17">
      <formula1>14977</formula1>
      <formula2>J$3</formula2>
    </dataValidation>
  </dataValidations>
  <printOptions/>
  <pageMargins left="0.75" right="0.75" top="0.65" bottom="0.61" header="0.5" footer="0.5"/>
  <pageSetup fitToHeight="2" fitToWidth="1" horizontalDpi="300" verticalDpi="300" orientation="portrait" paperSize="9" scale="69" r:id="rId3"/>
  <legacyDrawing r:id="rId2"/>
</worksheet>
</file>

<file path=xl/worksheets/sheet5.xml><?xml version="1.0" encoding="utf-8"?>
<worksheet xmlns="http://schemas.openxmlformats.org/spreadsheetml/2006/main" xmlns:r="http://schemas.openxmlformats.org/officeDocument/2006/relationships">
  <sheetPr codeName="Sheet4"/>
  <dimension ref="A1:J52"/>
  <sheetViews>
    <sheetView zoomScalePageLayoutView="0" workbookViewId="0" topLeftCell="A1">
      <pane ySplit="1" topLeftCell="A29" activePane="bottomLeft" state="frozen"/>
      <selection pane="topLeft" activeCell="A1" sqref="A1"/>
      <selection pane="bottomLeft" activeCell="K1" sqref="K1:N16384"/>
    </sheetView>
  </sheetViews>
  <sheetFormatPr defaultColWidth="9.140625" defaultRowHeight="12.75"/>
  <cols>
    <col min="1" max="1" width="28.7109375" style="13" customWidth="1"/>
    <col min="2" max="2" width="19.28125" style="13" customWidth="1"/>
    <col min="3" max="4" width="15.7109375" style="19" customWidth="1"/>
    <col min="5" max="5" width="15.140625" style="19" customWidth="1"/>
    <col min="6" max="6" width="14.421875" style="19" customWidth="1"/>
    <col min="7" max="7" width="45.7109375" style="99" customWidth="1"/>
    <col min="8" max="8" width="24.8515625" style="19" customWidth="1"/>
    <col min="9" max="9" width="18.57421875" style="99" customWidth="1"/>
    <col min="10" max="10" width="15.140625" style="19" customWidth="1"/>
    <col min="11" max="16384" width="9.140625" style="13" customWidth="1"/>
  </cols>
  <sheetData>
    <row r="1" spans="1:10" s="23" customFormat="1" ht="54">
      <c r="A1" s="83" t="s">
        <v>14</v>
      </c>
      <c r="B1" s="21" t="s">
        <v>4</v>
      </c>
      <c r="C1" s="22" t="s">
        <v>7</v>
      </c>
      <c r="D1" s="22" t="s">
        <v>3</v>
      </c>
      <c r="E1" s="82" t="s">
        <v>85</v>
      </c>
      <c r="F1" s="22" t="s">
        <v>33</v>
      </c>
      <c r="G1" s="82" t="s">
        <v>34</v>
      </c>
      <c r="H1" s="22" t="s">
        <v>35</v>
      </c>
      <c r="I1" s="82" t="s">
        <v>244</v>
      </c>
      <c r="J1" s="82" t="s">
        <v>203</v>
      </c>
    </row>
    <row r="2" spans="1:10" ht="51">
      <c r="A2" s="88" t="s">
        <v>124</v>
      </c>
      <c r="B2" s="89" t="s">
        <v>269</v>
      </c>
      <c r="C2" s="90" t="s">
        <v>268</v>
      </c>
      <c r="D2" s="92" t="s">
        <v>270</v>
      </c>
      <c r="E2" s="92">
        <v>41476</v>
      </c>
      <c r="F2" s="100" t="s">
        <v>271</v>
      </c>
      <c r="G2" s="86" t="s">
        <v>343</v>
      </c>
      <c r="H2" s="91" t="s">
        <v>222</v>
      </c>
      <c r="I2" s="86" t="s">
        <v>245</v>
      </c>
      <c r="J2" s="92" t="s">
        <v>204</v>
      </c>
    </row>
    <row r="3" spans="1:10" ht="38.25">
      <c r="A3" s="88" t="s">
        <v>212</v>
      </c>
      <c r="B3" s="89" t="s">
        <v>202</v>
      </c>
      <c r="C3" s="90" t="s">
        <v>202</v>
      </c>
      <c r="D3" s="92" t="s">
        <v>214</v>
      </c>
      <c r="E3" s="92" t="s">
        <v>202</v>
      </c>
      <c r="F3" s="93" t="s">
        <v>202</v>
      </c>
      <c r="G3" s="86" t="s">
        <v>213</v>
      </c>
      <c r="H3" s="91" t="s">
        <v>202</v>
      </c>
      <c r="I3" s="86" t="s">
        <v>246</v>
      </c>
      <c r="J3" s="92" t="s">
        <v>205</v>
      </c>
    </row>
    <row r="4" spans="1:10" ht="63.75">
      <c r="A4" s="88" t="s">
        <v>198</v>
      </c>
      <c r="B4" s="89" t="s">
        <v>200</v>
      </c>
      <c r="C4" s="90" t="s">
        <v>201</v>
      </c>
      <c r="D4" s="92" t="s">
        <v>199</v>
      </c>
      <c r="E4" s="92">
        <v>41569</v>
      </c>
      <c r="F4" s="93" t="s">
        <v>324</v>
      </c>
      <c r="G4" s="86" t="s">
        <v>325</v>
      </c>
      <c r="H4" s="91" t="s">
        <v>202</v>
      </c>
      <c r="I4" s="86" t="s">
        <v>245</v>
      </c>
      <c r="J4" s="92" t="s">
        <v>204</v>
      </c>
    </row>
    <row r="5" spans="1:10" ht="38.25">
      <c r="A5" s="88" t="s">
        <v>122</v>
      </c>
      <c r="B5" s="89" t="s">
        <v>362</v>
      </c>
      <c r="C5" s="90" t="s">
        <v>363</v>
      </c>
      <c r="D5" s="92" t="s">
        <v>364</v>
      </c>
      <c r="E5" s="92">
        <v>41492</v>
      </c>
      <c r="F5" s="100" t="s">
        <v>372</v>
      </c>
      <c r="G5" s="86" t="s">
        <v>365</v>
      </c>
      <c r="H5" s="91" t="s">
        <v>123</v>
      </c>
      <c r="I5" s="86" t="s">
        <v>245</v>
      </c>
      <c r="J5" s="92" t="s">
        <v>204</v>
      </c>
    </row>
    <row r="6" spans="1:10" ht="25.5">
      <c r="A6" s="76" t="s">
        <v>279</v>
      </c>
      <c r="B6" s="77" t="s">
        <v>301</v>
      </c>
      <c r="C6" s="78" t="s">
        <v>302</v>
      </c>
      <c r="D6" s="81" t="s">
        <v>280</v>
      </c>
      <c r="E6" s="73">
        <v>84466</v>
      </c>
      <c r="F6" s="79" t="s">
        <v>303</v>
      </c>
      <c r="G6" s="106" t="s">
        <v>281</v>
      </c>
      <c r="H6" s="80" t="s">
        <v>304</v>
      </c>
      <c r="I6" s="86" t="s">
        <v>247</v>
      </c>
      <c r="J6" s="92" t="s">
        <v>205</v>
      </c>
    </row>
    <row r="7" spans="1:10" ht="38.25">
      <c r="A7" s="76" t="s">
        <v>83</v>
      </c>
      <c r="B7" s="77" t="s">
        <v>313</v>
      </c>
      <c r="C7" s="78" t="s">
        <v>314</v>
      </c>
      <c r="D7" s="81" t="s">
        <v>252</v>
      </c>
      <c r="E7" s="73">
        <v>41977</v>
      </c>
      <c r="F7" s="79" t="s">
        <v>253</v>
      </c>
      <c r="G7" s="86" t="s">
        <v>234</v>
      </c>
      <c r="H7" s="80" t="s">
        <v>84</v>
      </c>
      <c r="I7" s="86" t="s">
        <v>247</v>
      </c>
      <c r="J7" s="92" t="s">
        <v>204</v>
      </c>
    </row>
    <row r="8" spans="1:10" ht="89.25">
      <c r="A8" s="76" t="s">
        <v>316</v>
      </c>
      <c r="B8" s="77" t="s">
        <v>317</v>
      </c>
      <c r="C8" s="78" t="s">
        <v>318</v>
      </c>
      <c r="D8" s="104" t="s">
        <v>319</v>
      </c>
      <c r="E8" s="73">
        <v>42008</v>
      </c>
      <c r="F8" s="79" t="s">
        <v>320</v>
      </c>
      <c r="G8" s="86" t="s">
        <v>321</v>
      </c>
      <c r="H8" s="80" t="s">
        <v>202</v>
      </c>
      <c r="I8" s="86" t="s">
        <v>247</v>
      </c>
      <c r="J8" s="92" t="s">
        <v>204</v>
      </c>
    </row>
    <row r="9" spans="1:10" ht="38.25">
      <c r="A9" s="76" t="s">
        <v>296</v>
      </c>
      <c r="B9" s="77" t="s">
        <v>277</v>
      </c>
      <c r="C9" s="78" t="s">
        <v>277</v>
      </c>
      <c r="D9" s="81" t="s">
        <v>294</v>
      </c>
      <c r="E9" s="81">
        <v>41926</v>
      </c>
      <c r="F9" s="79" t="s">
        <v>277</v>
      </c>
      <c r="G9" s="86" t="s">
        <v>295</v>
      </c>
      <c r="H9" s="80" t="s">
        <v>109</v>
      </c>
      <c r="I9" s="86" t="s">
        <v>247</v>
      </c>
      <c r="J9" s="92" t="s">
        <v>204</v>
      </c>
    </row>
    <row r="10" spans="1:10" ht="51">
      <c r="A10" s="76" t="s">
        <v>237</v>
      </c>
      <c r="B10" s="77" t="s">
        <v>238</v>
      </c>
      <c r="C10" s="78" t="s">
        <v>239</v>
      </c>
      <c r="D10" s="81" t="s">
        <v>240</v>
      </c>
      <c r="E10" s="81">
        <v>40506</v>
      </c>
      <c r="F10" s="79" t="s">
        <v>241</v>
      </c>
      <c r="G10" s="86" t="s">
        <v>242</v>
      </c>
      <c r="H10" s="80" t="s">
        <v>243</v>
      </c>
      <c r="I10" s="86" t="s">
        <v>245</v>
      </c>
      <c r="J10" s="92" t="s">
        <v>204</v>
      </c>
    </row>
    <row r="11" spans="1:10" ht="25.5">
      <c r="A11" s="88" t="s">
        <v>125</v>
      </c>
      <c r="B11" s="89" t="s">
        <v>126</v>
      </c>
      <c r="C11" s="90" t="s">
        <v>127</v>
      </c>
      <c r="D11" s="92" t="s">
        <v>128</v>
      </c>
      <c r="E11" s="92">
        <v>72000</v>
      </c>
      <c r="F11" s="93" t="s">
        <v>129</v>
      </c>
      <c r="G11" s="86" t="s">
        <v>342</v>
      </c>
      <c r="H11" s="91" t="s">
        <v>130</v>
      </c>
      <c r="I11" s="86" t="s">
        <v>245</v>
      </c>
      <c r="J11" s="92" t="s">
        <v>204</v>
      </c>
    </row>
    <row r="12" spans="1:10" ht="52.5" customHeight="1">
      <c r="A12" s="88" t="s">
        <v>116</v>
      </c>
      <c r="B12" s="89" t="s">
        <v>283</v>
      </c>
      <c r="C12" s="90" t="s">
        <v>284</v>
      </c>
      <c r="D12" s="92" t="s">
        <v>117</v>
      </c>
      <c r="E12" s="92">
        <v>41524</v>
      </c>
      <c r="F12" s="93" t="s">
        <v>120</v>
      </c>
      <c r="G12" s="86" t="s">
        <v>341</v>
      </c>
      <c r="H12" s="91" t="s">
        <v>282</v>
      </c>
      <c r="I12" s="86" t="s">
        <v>248</v>
      </c>
      <c r="J12" s="92" t="s">
        <v>204</v>
      </c>
    </row>
    <row r="13" spans="1:10" ht="52.5" customHeight="1">
      <c r="A13" s="88" t="s">
        <v>285</v>
      </c>
      <c r="B13" s="89" t="s">
        <v>287</v>
      </c>
      <c r="C13" s="90" t="s">
        <v>288</v>
      </c>
      <c r="D13" s="92" t="s">
        <v>286</v>
      </c>
      <c r="E13" s="92">
        <v>71170</v>
      </c>
      <c r="F13" s="93" t="s">
        <v>289</v>
      </c>
      <c r="G13" s="86" t="s">
        <v>340</v>
      </c>
      <c r="H13" s="91" t="s">
        <v>290</v>
      </c>
      <c r="I13" s="86" t="s">
        <v>247</v>
      </c>
      <c r="J13" s="92" t="s">
        <v>72</v>
      </c>
    </row>
    <row r="14" spans="1:10" ht="52.5" customHeight="1">
      <c r="A14" s="88" t="s">
        <v>171</v>
      </c>
      <c r="B14" s="89" t="s">
        <v>175</v>
      </c>
      <c r="C14" s="90" t="s">
        <v>172</v>
      </c>
      <c r="D14" s="92" t="s">
        <v>173</v>
      </c>
      <c r="E14" s="92">
        <v>41434</v>
      </c>
      <c r="F14" s="93" t="s">
        <v>176</v>
      </c>
      <c r="G14" s="86" t="s">
        <v>174</v>
      </c>
      <c r="H14" s="91" t="s">
        <v>177</v>
      </c>
      <c r="I14" s="86" t="s">
        <v>245</v>
      </c>
      <c r="J14" s="92" t="s">
        <v>204</v>
      </c>
    </row>
    <row r="15" spans="1:10" ht="52.5" customHeight="1">
      <c r="A15" s="88" t="s">
        <v>151</v>
      </c>
      <c r="B15" s="89" t="s">
        <v>152</v>
      </c>
      <c r="C15" s="90" t="s">
        <v>153</v>
      </c>
      <c r="D15" s="92" t="s">
        <v>154</v>
      </c>
      <c r="E15" s="92">
        <v>41428</v>
      </c>
      <c r="F15" s="93" t="s">
        <v>155</v>
      </c>
      <c r="G15" s="86" t="s">
        <v>300</v>
      </c>
      <c r="H15" s="91" t="s">
        <v>156</v>
      </c>
      <c r="I15" s="86" t="s">
        <v>245</v>
      </c>
      <c r="J15" s="92" t="s">
        <v>204</v>
      </c>
    </row>
    <row r="16" spans="1:10" ht="52.5" customHeight="1">
      <c r="A16" s="76" t="s">
        <v>208</v>
      </c>
      <c r="B16" s="77" t="s">
        <v>210</v>
      </c>
      <c r="C16" s="78" t="s">
        <v>211</v>
      </c>
      <c r="D16" s="81" t="s">
        <v>209</v>
      </c>
      <c r="E16" s="81">
        <v>70770</v>
      </c>
      <c r="F16" s="79" t="s">
        <v>223</v>
      </c>
      <c r="G16" s="86" t="s">
        <v>278</v>
      </c>
      <c r="H16" s="80" t="s">
        <v>275</v>
      </c>
      <c r="I16" s="86" t="s">
        <v>246</v>
      </c>
      <c r="J16" s="92" t="s">
        <v>205</v>
      </c>
    </row>
    <row r="17" spans="1:10" ht="52.5" customHeight="1">
      <c r="A17" s="88" t="s">
        <v>119</v>
      </c>
      <c r="B17" s="89" t="s">
        <v>292</v>
      </c>
      <c r="C17" s="90" t="s">
        <v>291</v>
      </c>
      <c r="D17" s="92" t="s">
        <v>90</v>
      </c>
      <c r="E17" s="92">
        <v>21021</v>
      </c>
      <c r="F17" s="93" t="s">
        <v>121</v>
      </c>
      <c r="G17" s="86" t="s">
        <v>308</v>
      </c>
      <c r="H17" s="91" t="s">
        <v>118</v>
      </c>
      <c r="I17" s="86" t="s">
        <v>249</v>
      </c>
      <c r="J17" s="92" t="s">
        <v>204</v>
      </c>
    </row>
    <row r="18" spans="1:10" ht="52.5" customHeight="1">
      <c r="A18" s="88" t="s">
        <v>131</v>
      </c>
      <c r="B18" s="89" t="s">
        <v>333</v>
      </c>
      <c r="C18" s="90" t="s">
        <v>334</v>
      </c>
      <c r="D18" s="92" t="s">
        <v>335</v>
      </c>
      <c r="E18" s="92">
        <v>70960</v>
      </c>
      <c r="F18" s="93" t="s">
        <v>336</v>
      </c>
      <c r="G18" s="86" t="s">
        <v>293</v>
      </c>
      <c r="H18" s="91" t="s">
        <v>84</v>
      </c>
      <c r="I18" s="86" t="s">
        <v>250</v>
      </c>
      <c r="J18" s="92" t="s">
        <v>204</v>
      </c>
    </row>
    <row r="19" spans="1:10" ht="52.5" customHeight="1">
      <c r="A19" s="88" t="s">
        <v>132</v>
      </c>
      <c r="B19" s="89" t="s">
        <v>133</v>
      </c>
      <c r="C19" s="90" t="s">
        <v>134</v>
      </c>
      <c r="D19" s="92" t="s">
        <v>135</v>
      </c>
      <c r="E19" s="92">
        <v>40538</v>
      </c>
      <c r="F19" s="93" t="s">
        <v>138</v>
      </c>
      <c r="G19" s="86" t="s">
        <v>136</v>
      </c>
      <c r="H19" s="91" t="s">
        <v>137</v>
      </c>
      <c r="I19" s="86" t="s">
        <v>245</v>
      </c>
      <c r="J19" s="92" t="s">
        <v>204</v>
      </c>
    </row>
    <row r="20" spans="1:10" ht="52.5" customHeight="1">
      <c r="A20" s="98" t="s">
        <v>139</v>
      </c>
      <c r="B20" s="94" t="s">
        <v>326</v>
      </c>
      <c r="C20" s="91" t="s">
        <v>327</v>
      </c>
      <c r="D20" s="91" t="s">
        <v>328</v>
      </c>
      <c r="E20" s="91">
        <v>40541</v>
      </c>
      <c r="F20" s="91" t="s">
        <v>329</v>
      </c>
      <c r="G20" s="87" t="s">
        <v>307</v>
      </c>
      <c r="H20" s="91" t="s">
        <v>224</v>
      </c>
      <c r="I20" s="87" t="s">
        <v>249</v>
      </c>
      <c r="J20" s="92" t="s">
        <v>204</v>
      </c>
    </row>
    <row r="21" spans="1:10" ht="52.5" customHeight="1">
      <c r="A21" s="96" t="s">
        <v>146</v>
      </c>
      <c r="B21" s="97" t="s">
        <v>147</v>
      </c>
      <c r="C21" s="95" t="s">
        <v>148</v>
      </c>
      <c r="D21" s="95" t="s">
        <v>149</v>
      </c>
      <c r="E21" s="95">
        <v>41623</v>
      </c>
      <c r="F21" s="95" t="s">
        <v>150</v>
      </c>
      <c r="G21" s="87" t="s">
        <v>306</v>
      </c>
      <c r="H21" s="95" t="s">
        <v>178</v>
      </c>
      <c r="I21" s="87" t="s">
        <v>250</v>
      </c>
      <c r="J21" s="92" t="s">
        <v>204</v>
      </c>
    </row>
    <row r="22" spans="1:10" ht="52.5" customHeight="1">
      <c r="A22" s="76" t="s">
        <v>256</v>
      </c>
      <c r="B22" s="77" t="s">
        <v>202</v>
      </c>
      <c r="C22" s="78" t="s">
        <v>202</v>
      </c>
      <c r="D22" s="81" t="s">
        <v>257</v>
      </c>
      <c r="E22" s="81" t="s">
        <v>202</v>
      </c>
      <c r="F22" s="105" t="s">
        <v>258</v>
      </c>
      <c r="G22" s="86" t="s">
        <v>259</v>
      </c>
      <c r="H22" s="80" t="s">
        <v>202</v>
      </c>
      <c r="I22" s="86" t="s">
        <v>245</v>
      </c>
      <c r="J22" s="92" t="s">
        <v>72</v>
      </c>
    </row>
    <row r="23" spans="1:10" ht="52.5" customHeight="1">
      <c r="A23" s="76" t="s">
        <v>100</v>
      </c>
      <c r="B23" s="77" t="s">
        <v>101</v>
      </c>
      <c r="C23" s="78" t="s">
        <v>102</v>
      </c>
      <c r="D23" s="81" t="s">
        <v>103</v>
      </c>
      <c r="E23" s="81">
        <v>41433</v>
      </c>
      <c r="F23" s="79" t="s">
        <v>104</v>
      </c>
      <c r="G23" s="86" t="s">
        <v>276</v>
      </c>
      <c r="H23" s="80" t="s">
        <v>110</v>
      </c>
      <c r="I23" s="86" t="s">
        <v>249</v>
      </c>
      <c r="J23" s="92" t="s">
        <v>204</v>
      </c>
    </row>
    <row r="24" spans="1:10" ht="52.5" customHeight="1">
      <c r="A24" s="88" t="s">
        <v>315</v>
      </c>
      <c r="B24" s="89" t="s">
        <v>272</v>
      </c>
      <c r="C24" s="90" t="s">
        <v>273</v>
      </c>
      <c r="D24" s="92" t="s">
        <v>337</v>
      </c>
      <c r="E24" s="92">
        <v>41419</v>
      </c>
      <c r="F24" s="93" t="s">
        <v>338</v>
      </c>
      <c r="G24" s="86" t="s">
        <v>339</v>
      </c>
      <c r="H24" s="91" t="s">
        <v>274</v>
      </c>
      <c r="I24" s="86" t="s">
        <v>245</v>
      </c>
      <c r="J24" s="92" t="s">
        <v>72</v>
      </c>
    </row>
    <row r="25" spans="1:10" ht="52.5" customHeight="1">
      <c r="A25" s="88" t="s">
        <v>164</v>
      </c>
      <c r="B25" s="89" t="s">
        <v>165</v>
      </c>
      <c r="C25" s="90" t="s">
        <v>166</v>
      </c>
      <c r="D25" s="92" t="s">
        <v>167</v>
      </c>
      <c r="E25" s="92">
        <v>41575</v>
      </c>
      <c r="F25" s="93" t="s">
        <v>168</v>
      </c>
      <c r="G25" s="86" t="s">
        <v>169</v>
      </c>
      <c r="H25" s="91" t="s">
        <v>170</v>
      </c>
      <c r="I25" s="86" t="s">
        <v>246</v>
      </c>
      <c r="J25" s="92" t="s">
        <v>204</v>
      </c>
    </row>
    <row r="26" spans="1:10" ht="52.5" customHeight="1">
      <c r="A26" s="88" t="s">
        <v>140</v>
      </c>
      <c r="B26" s="89" t="s">
        <v>141</v>
      </c>
      <c r="C26" s="90" t="s">
        <v>142</v>
      </c>
      <c r="D26" s="92" t="s">
        <v>143</v>
      </c>
      <c r="E26" s="92">
        <v>75461</v>
      </c>
      <c r="F26" s="93" t="s">
        <v>145</v>
      </c>
      <c r="G26" s="86" t="s">
        <v>267</v>
      </c>
      <c r="H26" s="91" t="s">
        <v>144</v>
      </c>
      <c r="I26" s="86" t="s">
        <v>247</v>
      </c>
      <c r="J26" s="92" t="s">
        <v>204</v>
      </c>
    </row>
    <row r="27" spans="1:10" ht="52.5" customHeight="1">
      <c r="A27" s="88" t="s">
        <v>297</v>
      </c>
      <c r="B27" s="89"/>
      <c r="C27" s="90"/>
      <c r="D27" s="92" t="s">
        <v>299</v>
      </c>
      <c r="E27" s="92"/>
      <c r="F27" s="93"/>
      <c r="G27" s="86" t="s">
        <v>298</v>
      </c>
      <c r="H27" s="91"/>
      <c r="I27" s="86"/>
      <c r="J27" s="92"/>
    </row>
    <row r="28" spans="1:10" ht="66.75" customHeight="1">
      <c r="A28" s="76" t="s">
        <v>112</v>
      </c>
      <c r="B28" s="77" t="s">
        <v>264</v>
      </c>
      <c r="C28" s="78" t="s">
        <v>265</v>
      </c>
      <c r="D28" s="81" t="s">
        <v>113</v>
      </c>
      <c r="E28" s="81">
        <v>424735</v>
      </c>
      <c r="F28" s="79" t="s">
        <v>266</v>
      </c>
      <c r="G28" s="86" t="s">
        <v>263</v>
      </c>
      <c r="H28" s="80" t="s">
        <v>179</v>
      </c>
      <c r="I28" s="86" t="s">
        <v>250</v>
      </c>
      <c r="J28" s="92" t="s">
        <v>204</v>
      </c>
    </row>
    <row r="29" spans="1:10" ht="52.5" customHeight="1">
      <c r="A29" s="76" t="s">
        <v>93</v>
      </c>
      <c r="B29" s="77" t="s">
        <v>94</v>
      </c>
      <c r="C29" s="78" t="s">
        <v>95</v>
      </c>
      <c r="D29" s="81" t="s">
        <v>96</v>
      </c>
      <c r="E29" s="81">
        <v>79882</v>
      </c>
      <c r="F29" s="79" t="s">
        <v>97</v>
      </c>
      <c r="G29" s="86" t="s">
        <v>305</v>
      </c>
      <c r="H29" s="80" t="s">
        <v>111</v>
      </c>
      <c r="I29" s="86" t="s">
        <v>251</v>
      </c>
      <c r="J29" s="92" t="s">
        <v>204</v>
      </c>
    </row>
    <row r="30" spans="1:10" ht="52.5" customHeight="1">
      <c r="A30" s="88" t="s">
        <v>322</v>
      </c>
      <c r="B30" s="89" t="s">
        <v>309</v>
      </c>
      <c r="C30" s="90" t="s">
        <v>310</v>
      </c>
      <c r="D30" s="92" t="s">
        <v>323</v>
      </c>
      <c r="E30" s="92">
        <v>41467</v>
      </c>
      <c r="F30" s="93" t="s">
        <v>311</v>
      </c>
      <c r="G30" s="86" t="s">
        <v>312</v>
      </c>
      <c r="H30" s="91" t="s">
        <v>180</v>
      </c>
      <c r="I30" s="86" t="s">
        <v>245</v>
      </c>
      <c r="J30" s="92" t="s">
        <v>204</v>
      </c>
    </row>
    <row r="31" spans="1:10" ht="52.5" customHeight="1">
      <c r="A31" s="88" t="s">
        <v>371</v>
      </c>
      <c r="B31" s="89"/>
      <c r="C31" s="90"/>
      <c r="D31" s="92"/>
      <c r="E31" s="92"/>
      <c r="F31" s="93"/>
      <c r="G31" s="86"/>
      <c r="H31" s="91"/>
      <c r="I31" s="86" t="s">
        <v>245</v>
      </c>
      <c r="J31" s="92"/>
    </row>
    <row r="32" spans="1:10" ht="52.5" customHeight="1">
      <c r="A32" s="76" t="s">
        <v>105</v>
      </c>
      <c r="B32" s="77" t="s">
        <v>106</v>
      </c>
      <c r="C32" s="78" t="s">
        <v>107</v>
      </c>
      <c r="D32" s="81" t="s">
        <v>331</v>
      </c>
      <c r="E32" s="81">
        <v>127333</v>
      </c>
      <c r="F32" s="79" t="s">
        <v>108</v>
      </c>
      <c r="G32" s="86" t="s">
        <v>330</v>
      </c>
      <c r="H32" s="80" t="s">
        <v>332</v>
      </c>
      <c r="I32" s="86" t="s">
        <v>249</v>
      </c>
      <c r="J32" s="92" t="s">
        <v>204</v>
      </c>
    </row>
    <row r="33" spans="1:10" ht="52.5" customHeight="1">
      <c r="A33" s="88" t="s">
        <v>157</v>
      </c>
      <c r="B33" s="89" t="s">
        <v>158</v>
      </c>
      <c r="C33" s="90" t="s">
        <v>159</v>
      </c>
      <c r="D33" s="92" t="s">
        <v>160</v>
      </c>
      <c r="E33" s="92">
        <v>42106</v>
      </c>
      <c r="F33" s="93" t="s">
        <v>161</v>
      </c>
      <c r="G33" s="86" t="s">
        <v>162</v>
      </c>
      <c r="H33" s="91" t="s">
        <v>163</v>
      </c>
      <c r="I33" s="86" t="s">
        <v>245</v>
      </c>
      <c r="J33" s="92" t="s">
        <v>204</v>
      </c>
    </row>
    <row r="34" spans="1:10" ht="52.5" customHeight="1">
      <c r="A34" s="88" t="s">
        <v>206</v>
      </c>
      <c r="B34" s="89" t="s">
        <v>215</v>
      </c>
      <c r="C34" s="90" t="s">
        <v>216</v>
      </c>
      <c r="D34" s="92" t="s">
        <v>207</v>
      </c>
      <c r="E34" s="92">
        <v>70270</v>
      </c>
      <c r="F34" s="100" t="s">
        <v>217</v>
      </c>
      <c r="G34" s="86" t="s">
        <v>218</v>
      </c>
      <c r="H34" s="91" t="s">
        <v>202</v>
      </c>
      <c r="I34" s="86" t="s">
        <v>248</v>
      </c>
      <c r="J34" s="92" t="s">
        <v>205</v>
      </c>
    </row>
    <row r="35" spans="1:10" ht="12.75">
      <c r="A35" s="76" t="s">
        <v>352</v>
      </c>
      <c r="B35" s="77" t="s">
        <v>353</v>
      </c>
      <c r="C35" s="78" t="s">
        <v>354</v>
      </c>
      <c r="D35" s="81" t="s">
        <v>355</v>
      </c>
      <c r="E35" s="81" t="s">
        <v>358</v>
      </c>
      <c r="F35" s="79" t="s">
        <v>356</v>
      </c>
      <c r="G35" s="86" t="s">
        <v>350</v>
      </c>
      <c r="H35" s="80" t="s">
        <v>357</v>
      </c>
      <c r="I35" s="86"/>
      <c r="J35" s="81"/>
    </row>
    <row r="36" spans="1:10" ht="12.75">
      <c r="A36" s="14"/>
      <c r="B36" s="15"/>
      <c r="C36" s="10"/>
      <c r="D36" s="10"/>
      <c r="E36" s="10"/>
      <c r="F36" s="10"/>
      <c r="G36" s="86"/>
      <c r="H36" s="10"/>
      <c r="I36" s="11"/>
      <c r="J36" s="10"/>
    </row>
    <row r="37" spans="1:10" ht="12.75">
      <c r="A37" s="16"/>
      <c r="B37" s="15"/>
      <c r="C37" s="10"/>
      <c r="D37" s="10"/>
      <c r="E37" s="10"/>
      <c r="F37" s="10"/>
      <c r="G37" s="11"/>
      <c r="H37" s="12"/>
      <c r="I37" s="11"/>
      <c r="J37" s="10"/>
    </row>
    <row r="38" spans="1:10" ht="12.75">
      <c r="A38" s="16"/>
      <c r="B38" s="15"/>
      <c r="C38" s="10"/>
      <c r="D38" s="10"/>
      <c r="E38" s="10"/>
      <c r="F38" s="10"/>
      <c r="G38" s="11"/>
      <c r="H38" s="12"/>
      <c r="I38" s="11"/>
      <c r="J38" s="10"/>
    </row>
    <row r="39" spans="1:10" ht="12.75">
      <c r="A39" s="16"/>
      <c r="B39" s="15"/>
      <c r="C39" s="10"/>
      <c r="D39" s="10"/>
      <c r="E39" s="10"/>
      <c r="F39" s="10"/>
      <c r="G39" s="11"/>
      <c r="H39" s="12"/>
      <c r="I39" s="11"/>
      <c r="J39" s="10"/>
    </row>
    <row r="40" spans="1:10" ht="12.75">
      <c r="A40" s="16"/>
      <c r="B40" s="15"/>
      <c r="C40" s="10"/>
      <c r="D40" s="10"/>
      <c r="E40" s="10"/>
      <c r="F40" s="10"/>
      <c r="G40" s="11"/>
      <c r="H40" s="10"/>
      <c r="I40" s="11"/>
      <c r="J40" s="10"/>
    </row>
    <row r="41" spans="1:10" ht="12.75">
      <c r="A41" s="16"/>
      <c r="B41" s="15"/>
      <c r="C41" s="10"/>
      <c r="D41" s="10"/>
      <c r="E41" s="10"/>
      <c r="F41" s="10"/>
      <c r="G41" s="11"/>
      <c r="H41" s="10"/>
      <c r="I41" s="11"/>
      <c r="J41" s="10"/>
    </row>
    <row r="42" spans="1:10" ht="12.75">
      <c r="A42" s="16"/>
      <c r="B42" s="15"/>
      <c r="C42" s="10"/>
      <c r="D42" s="10"/>
      <c r="E42" s="10"/>
      <c r="F42" s="10"/>
      <c r="G42" s="11"/>
      <c r="H42" s="10"/>
      <c r="I42" s="11"/>
      <c r="J42" s="10"/>
    </row>
    <row r="43" spans="1:10" ht="12.75">
      <c r="A43" s="16"/>
      <c r="B43" s="57"/>
      <c r="C43" s="10"/>
      <c r="D43" s="10"/>
      <c r="E43" s="10"/>
      <c r="F43" s="10"/>
      <c r="G43" s="11"/>
      <c r="H43" s="12"/>
      <c r="I43" s="11"/>
      <c r="J43" s="10"/>
    </row>
    <row r="44" spans="1:10" ht="12.75">
      <c r="A44" s="16"/>
      <c r="B44" s="57"/>
      <c r="C44" s="10"/>
      <c r="D44" s="10"/>
      <c r="E44" s="10"/>
      <c r="F44" s="10"/>
      <c r="G44" s="11"/>
      <c r="H44" s="12"/>
      <c r="I44" s="11"/>
      <c r="J44" s="10"/>
    </row>
    <row r="45" spans="1:10" ht="12.75">
      <c r="A45" s="14"/>
      <c r="B45" s="15"/>
      <c r="C45" s="10"/>
      <c r="D45" s="10"/>
      <c r="E45" s="10"/>
      <c r="F45" s="10"/>
      <c r="G45" s="11"/>
      <c r="H45" s="10"/>
      <c r="I45" s="11"/>
      <c r="J45" s="10"/>
    </row>
    <row r="46" spans="1:10" ht="12.75">
      <c r="A46" s="16"/>
      <c r="B46" s="15"/>
      <c r="C46" s="10"/>
      <c r="D46" s="10"/>
      <c r="E46" s="10"/>
      <c r="F46" s="10"/>
      <c r="G46" s="11"/>
      <c r="H46" s="12"/>
      <c r="I46" s="11"/>
      <c r="J46" s="10"/>
    </row>
    <row r="47" spans="1:10" ht="12.75">
      <c r="A47" s="72"/>
      <c r="B47" s="70"/>
      <c r="C47" s="71"/>
      <c r="D47" s="10"/>
      <c r="E47" s="10"/>
      <c r="F47" s="10"/>
      <c r="G47" s="11"/>
      <c r="H47" s="71"/>
      <c r="I47" s="103"/>
      <c r="J47" s="10"/>
    </row>
    <row r="48" spans="1:10" ht="12.75">
      <c r="A48" s="14"/>
      <c r="B48" s="57"/>
      <c r="C48" s="12"/>
      <c r="D48" s="10"/>
      <c r="E48" s="10"/>
      <c r="F48" s="10"/>
      <c r="G48" s="11"/>
      <c r="H48" s="12"/>
      <c r="I48" s="11"/>
      <c r="J48" s="10"/>
    </row>
    <row r="49" spans="1:10" ht="12.75">
      <c r="A49" s="16"/>
      <c r="B49" s="15"/>
      <c r="C49" s="10"/>
      <c r="D49" s="10"/>
      <c r="E49" s="10"/>
      <c r="F49" s="59"/>
      <c r="G49" s="11"/>
      <c r="H49" s="10"/>
      <c r="I49" s="11"/>
      <c r="J49" s="10"/>
    </row>
    <row r="50" spans="1:10" ht="12.75">
      <c r="A50" s="16"/>
      <c r="B50" s="15"/>
      <c r="C50" s="10"/>
      <c r="D50" s="10"/>
      <c r="E50" s="12"/>
      <c r="F50" s="59"/>
      <c r="G50" s="11"/>
      <c r="H50" s="11"/>
      <c r="I50" s="11"/>
      <c r="J50" s="12"/>
    </row>
    <row r="51" spans="1:10" ht="12.75">
      <c r="A51" s="16"/>
      <c r="B51" s="15"/>
      <c r="C51" s="10"/>
      <c r="D51" s="10"/>
      <c r="E51" s="10"/>
      <c r="F51" s="59"/>
      <c r="G51" s="11"/>
      <c r="H51" s="10" t="s">
        <v>36</v>
      </c>
      <c r="I51" s="11"/>
      <c r="J51" s="10"/>
    </row>
    <row r="52" spans="1:10" ht="12.75">
      <c r="A52" s="17"/>
      <c r="B52" s="17"/>
      <c r="C52" s="18"/>
      <c r="D52" s="18"/>
      <c r="E52" s="18"/>
      <c r="J52" s="18"/>
    </row>
  </sheetData>
  <sheetProtection selectLockedCells="1"/>
  <autoFilter ref="A1:J35"/>
  <hyperlinks>
    <hyperlink ref="G29" r:id="rId1" display="gary@stormelite.co.uk;lindsey.jane@ntlworld.com"/>
    <hyperlink ref="G23" r:id="rId2" display="mandabit20@hotmail.co.uk;amandarobson@pegasustrampolineclub.co.uk;Claire.Watt@eastamb.nhs.uk"/>
    <hyperlink ref="G32" r:id="rId3" display="waveneygym@aol.com;ehutchings7@hotmail.co.uk;hayleyconstance@btinternet.com"/>
    <hyperlink ref="G17" r:id="rId4" display="nicki.weller@tesco.net;trudy.sharman@sky.com;andrewrjonesuk@gmail.com;karen.bevan@uwclub.net&#10;"/>
    <hyperlink ref="G2" r:id="rId5" display="f.tredgett@outlook.com;theaviets@ntlworld.com"/>
    <hyperlink ref="G11" r:id="rId6" display="claire41@talktalk.net;cscillitoe@talktalk.net;dimensionstrampolineclub@hotmail.co.uk"/>
    <hyperlink ref="G18" r:id="rId7" display="levitationtc@hotmail.com;levitationhatfield@gmail.com;tismeinit@hotmail.com"/>
    <hyperlink ref="G19" r:id="rId8" display="emmapayton_uk@yahoo.co.uk"/>
    <hyperlink ref="G20" r:id="rId9" display="kazzacaz@hotmail.com;philipa.das@sky.com&#10;"/>
    <hyperlink ref="G26" r:id="rId10" display="rotations@btinternet.com&#10;"/>
    <hyperlink ref="G30" r:id="rId11" display="suetrampoline@aol.com;"/>
    <hyperlink ref="G21" r:id="rId12" display="ministryofair@gmail.com;minofair@gmail.com;Terry@Ministryofair.com"/>
    <hyperlink ref="G15" r:id="rId13" display="clive.salmon@btinternet.com;hitensiontc@btinternet.com;clive.salmon@bt.com;riaholmes321@gmail.com;crystelle@crystellemillssmith.co.uk"/>
    <hyperlink ref="G33" r:id="rId14" display="lucky3687@virginmedia.com"/>
    <hyperlink ref="G25" r:id="rId15" display="kyrstin@ntlworld.com"/>
    <hyperlink ref="G14" r:id="rId16" display="suej_flight@msn.com"/>
    <hyperlink ref="G7" r:id="rId17" display="can_committee@cangaroos.org;coaches@cangaroos.org"/>
    <hyperlink ref="G3" r:id="rId18" display="John.U.Mitchell@unilever.com;bedfordflyers@ntlworld.com&#10;"/>
    <hyperlink ref="G34" r:id="rId19" display="kangaroos4fun@aol.com"/>
    <hyperlink ref="G12" r:id="rId20" display="rachel.wacton@gmail.com;nicki_uglow@yahoo.co.uk;jane-hawgood@hotmail.co.uk"/>
    <hyperlink ref="G8" r:id="rId21" display="c.u.trampoline@sport.cam.ac.uk"/>
    <hyperlink ref="G10" r:id="rId22" display="info@colchestergymnastics.com"/>
    <hyperlink ref="G22" r:id="rId23" display="francescabradbury@yahoo.co.uk;vicentepastilha@hotmail.com"/>
    <hyperlink ref="G28" r:id="rId24" display="sprungloaded@gmail.com"/>
    <hyperlink ref="G24" r:id="rId25" display="tricia@springiton.co.uk;grahamparker963@btinternet.com;janhay31@gmail.com;mail@springiton.co.uk"/>
    <hyperlink ref="G16" r:id="rId26" display="LorraineG@gmx.co.uk "/>
    <hyperlink ref="G9" r:id="rId27" display="cambridge-aspire@hotmail.co.uk;bobbyalexander@ntlworld.com"/>
    <hyperlink ref="G13" r:id="rId28" display="fenlandflyers@hotmail.co.uk"/>
    <hyperlink ref="G27" r:id="rId29" display="bouncyamoeba@gmail.com&#10;"/>
    <hyperlink ref="G6" r:id="rId30" display="cambournecomets@gmail.com;+G28"/>
    <hyperlink ref="G4" r:id="rId31" display="janemacrae722@yahoo.co.uk"/>
    <hyperlink ref="G5" r:id="rId32" display="sdavisoniow@yahoo.co.uk;dave@brentwoodtc.org;paul@brentwoodtc.org;comps@brentwoodtc.org;secty@brentwoodtc.org;"/>
  </hyperlinks>
  <printOptions/>
  <pageMargins left="0.75" right="0.75" top="1" bottom="1" header="0.5" footer="0.5"/>
  <pageSetup horizontalDpi="300" verticalDpi="300" orientation="portrait" paperSize="9" r:id="rId35"/>
  <legacyDrawing r:id="rId34"/>
</worksheet>
</file>

<file path=xl/worksheets/sheet6.xml><?xml version="1.0" encoding="utf-8"?>
<worksheet xmlns="http://schemas.openxmlformats.org/spreadsheetml/2006/main" xmlns:r="http://schemas.openxmlformats.org/officeDocument/2006/relationships">
  <sheetPr codeName="Sheet31"/>
  <dimension ref="A1:R80"/>
  <sheetViews>
    <sheetView zoomScalePageLayoutView="0" workbookViewId="0" topLeftCell="A1">
      <selection activeCell="M36" sqref="M36"/>
    </sheetView>
  </sheetViews>
  <sheetFormatPr defaultColWidth="9.140625" defaultRowHeight="12.75"/>
  <cols>
    <col min="1" max="1" width="5.7109375" style="134" customWidth="1"/>
    <col min="2" max="2" width="5.7109375" style="135" customWidth="1"/>
    <col min="3" max="3" width="5.7109375" style="134" customWidth="1"/>
    <col min="4" max="4" width="5.7109375" style="135" customWidth="1"/>
    <col min="5" max="5" width="5.7109375" style="134" customWidth="1"/>
    <col min="6" max="6" width="5.7109375" style="135" customWidth="1"/>
    <col min="7" max="7" width="5.7109375" style="134" customWidth="1"/>
    <col min="8" max="8" width="5.7109375" style="135" customWidth="1"/>
    <col min="9" max="9" width="5.7109375" style="134" customWidth="1"/>
    <col min="10" max="11" width="11.57421875" style="113" customWidth="1"/>
    <col min="12" max="12" width="13.7109375" style="115" customWidth="1"/>
    <col min="13" max="13" width="9.140625" style="113" customWidth="1"/>
    <col min="14" max="14" width="11.140625" style="113" customWidth="1"/>
    <col min="15" max="15" width="34.57421875" style="113" customWidth="1"/>
    <col min="16" max="16" width="9.140625" style="113" customWidth="1"/>
    <col min="17" max="17" width="13.28125" style="113" customWidth="1"/>
    <col min="18" max="16384" width="9.140625" style="113" customWidth="1"/>
  </cols>
  <sheetData>
    <row r="1" spans="1:15" ht="24" customHeight="1">
      <c r="A1" s="109" t="s">
        <v>17</v>
      </c>
      <c r="B1" s="109" t="s">
        <v>18</v>
      </c>
      <c r="C1" s="109">
        <v>1</v>
      </c>
      <c r="D1" s="109">
        <v>2</v>
      </c>
      <c r="E1" s="109">
        <v>3</v>
      </c>
      <c r="F1" s="109">
        <v>4</v>
      </c>
      <c r="G1" s="109">
        <v>5</v>
      </c>
      <c r="H1" s="109">
        <v>6</v>
      </c>
      <c r="I1" s="109">
        <v>7</v>
      </c>
      <c r="J1" s="110" t="s">
        <v>73</v>
      </c>
      <c r="K1" s="111" t="s">
        <v>70</v>
      </c>
      <c r="L1" s="112" t="s">
        <v>71</v>
      </c>
      <c r="O1" s="136" t="s">
        <v>345</v>
      </c>
    </row>
    <row r="2" spans="1:12" ht="12.75">
      <c r="A2" s="111" t="s">
        <v>47</v>
      </c>
      <c r="B2" s="114" t="s">
        <v>47</v>
      </c>
      <c r="C2" s="111" t="s">
        <v>47</v>
      </c>
      <c r="D2" s="114" t="s">
        <v>47</v>
      </c>
      <c r="E2" s="111" t="s">
        <v>47</v>
      </c>
      <c r="F2" s="114" t="s">
        <v>47</v>
      </c>
      <c r="G2" s="111" t="s">
        <v>47</v>
      </c>
      <c r="H2" s="114" t="s">
        <v>47</v>
      </c>
      <c r="I2" s="111" t="s">
        <v>47</v>
      </c>
      <c r="J2" s="110" t="s">
        <v>73</v>
      </c>
      <c r="K2" s="111" t="s">
        <v>47</v>
      </c>
      <c r="L2" s="115">
        <v>2</v>
      </c>
    </row>
    <row r="3" spans="1:12" ht="13.5" thickBot="1">
      <c r="A3" s="111" t="s">
        <v>47</v>
      </c>
      <c r="B3" s="114" t="s">
        <v>47</v>
      </c>
      <c r="C3" s="111" t="s">
        <v>47</v>
      </c>
      <c r="D3" s="114" t="s">
        <v>47</v>
      </c>
      <c r="E3" s="111" t="s">
        <v>47</v>
      </c>
      <c r="F3" s="114" t="s">
        <v>47</v>
      </c>
      <c r="G3" s="111" t="s">
        <v>47</v>
      </c>
      <c r="H3" s="114" t="s">
        <v>47</v>
      </c>
      <c r="I3" s="111" t="s">
        <v>47</v>
      </c>
      <c r="K3" s="111" t="s">
        <v>47</v>
      </c>
      <c r="L3" s="115">
        <v>3</v>
      </c>
    </row>
    <row r="4" spans="1:18" ht="12.75">
      <c r="A4" s="111" t="s">
        <v>47</v>
      </c>
      <c r="B4" s="114" t="s">
        <v>47</v>
      </c>
      <c r="C4" s="111" t="s">
        <v>47</v>
      </c>
      <c r="D4" s="114" t="s">
        <v>47</v>
      </c>
      <c r="E4" s="111" t="s">
        <v>47</v>
      </c>
      <c r="F4" s="114" t="s">
        <v>47</v>
      </c>
      <c r="G4" s="111" t="s">
        <v>47</v>
      </c>
      <c r="H4" s="114" t="s">
        <v>47</v>
      </c>
      <c r="I4" s="111" t="s">
        <v>47</v>
      </c>
      <c r="K4" s="111" t="s">
        <v>47</v>
      </c>
      <c r="L4" s="115">
        <v>4</v>
      </c>
      <c r="N4" s="116" t="s">
        <v>16</v>
      </c>
      <c r="O4" s="117" t="s">
        <v>27</v>
      </c>
      <c r="Q4" s="118"/>
      <c r="R4" s="138" t="s">
        <v>349</v>
      </c>
    </row>
    <row r="5" spans="1:18" ht="13.5" thickBot="1">
      <c r="A5" s="111" t="s">
        <v>47</v>
      </c>
      <c r="B5" s="114" t="s">
        <v>47</v>
      </c>
      <c r="C5" s="111" t="s">
        <v>47</v>
      </c>
      <c r="D5" s="114" t="s">
        <v>47</v>
      </c>
      <c r="E5" s="111" t="s">
        <v>47</v>
      </c>
      <c r="F5" s="114" t="s">
        <v>47</v>
      </c>
      <c r="G5" s="111" t="s">
        <v>47</v>
      </c>
      <c r="H5" s="114" t="s">
        <v>47</v>
      </c>
      <c r="I5" s="111" t="s">
        <v>47</v>
      </c>
      <c r="K5" s="111" t="s">
        <v>47</v>
      </c>
      <c r="L5" s="115">
        <v>5</v>
      </c>
      <c r="N5" s="119" t="s">
        <v>17</v>
      </c>
      <c r="O5" s="120" t="s">
        <v>91</v>
      </c>
      <c r="Q5" s="118"/>
      <c r="R5" s="139"/>
    </row>
    <row r="6" spans="1:15" ht="12.75">
      <c r="A6" s="121" t="s">
        <v>47</v>
      </c>
      <c r="B6" s="114" t="s">
        <v>47</v>
      </c>
      <c r="C6" s="121" t="s">
        <v>47</v>
      </c>
      <c r="D6" s="114" t="s">
        <v>47</v>
      </c>
      <c r="E6" s="121" t="s">
        <v>47</v>
      </c>
      <c r="F6" s="114" t="s">
        <v>47</v>
      </c>
      <c r="G6" s="121" t="s">
        <v>47</v>
      </c>
      <c r="H6" s="114" t="s">
        <v>47</v>
      </c>
      <c r="I6" s="121" t="s">
        <v>47</v>
      </c>
      <c r="K6" s="121" t="s">
        <v>47</v>
      </c>
      <c r="L6" s="115">
        <v>6</v>
      </c>
      <c r="N6" s="119" t="s">
        <v>18</v>
      </c>
      <c r="O6" s="120" t="s">
        <v>92</v>
      </c>
    </row>
    <row r="7" spans="1:15" ht="12.75">
      <c r="A7" s="122" t="s">
        <v>47</v>
      </c>
      <c r="B7" s="114" t="s">
        <v>47</v>
      </c>
      <c r="C7" s="122" t="s">
        <v>47</v>
      </c>
      <c r="D7" s="114" t="s">
        <v>47</v>
      </c>
      <c r="E7" s="122" t="s">
        <v>47</v>
      </c>
      <c r="F7" s="114" t="s">
        <v>47</v>
      </c>
      <c r="G7" s="122" t="s">
        <v>47</v>
      </c>
      <c r="H7" s="114" t="s">
        <v>47</v>
      </c>
      <c r="I7" s="122" t="s">
        <v>47</v>
      </c>
      <c r="K7" s="122" t="s">
        <v>47</v>
      </c>
      <c r="L7" s="115">
        <v>7</v>
      </c>
      <c r="N7" s="119" t="s">
        <v>19</v>
      </c>
      <c r="O7" s="120" t="s">
        <v>219</v>
      </c>
    </row>
    <row r="8" spans="1:15" ht="12.75">
      <c r="A8" s="121" t="s">
        <v>47</v>
      </c>
      <c r="B8" s="114" t="s">
        <v>47</v>
      </c>
      <c r="C8" s="121" t="s">
        <v>47</v>
      </c>
      <c r="D8" s="114" t="s">
        <v>47</v>
      </c>
      <c r="E8" s="121" t="s">
        <v>47</v>
      </c>
      <c r="F8" s="114" t="s">
        <v>47</v>
      </c>
      <c r="G8" s="121" t="s">
        <v>47</v>
      </c>
      <c r="H8" s="114" t="s">
        <v>47</v>
      </c>
      <c r="I8" s="121" t="s">
        <v>47</v>
      </c>
      <c r="K8" s="121" t="s">
        <v>47</v>
      </c>
      <c r="L8" s="115">
        <v>8</v>
      </c>
      <c r="N8" s="119" t="s">
        <v>20</v>
      </c>
      <c r="O8" s="120" t="s">
        <v>220</v>
      </c>
    </row>
    <row r="9" spans="1:15" ht="12.75">
      <c r="A9" s="122" t="s">
        <v>48</v>
      </c>
      <c r="B9" s="114" t="s">
        <v>48</v>
      </c>
      <c r="C9" s="122" t="s">
        <v>48</v>
      </c>
      <c r="D9" s="114" t="s">
        <v>48</v>
      </c>
      <c r="E9" s="122" t="s">
        <v>48</v>
      </c>
      <c r="F9" s="114" t="s">
        <v>48</v>
      </c>
      <c r="G9" s="122" t="s">
        <v>48</v>
      </c>
      <c r="H9" s="114" t="s">
        <v>48</v>
      </c>
      <c r="I9" s="122" t="s">
        <v>48</v>
      </c>
      <c r="K9" s="122" t="s">
        <v>48</v>
      </c>
      <c r="L9" s="115">
        <v>9</v>
      </c>
      <c r="N9" s="119" t="s">
        <v>21</v>
      </c>
      <c r="O9" s="120" t="s">
        <v>233</v>
      </c>
    </row>
    <row r="10" spans="1:15" ht="12.75">
      <c r="A10" s="122" t="s">
        <v>48</v>
      </c>
      <c r="B10" s="114" t="s">
        <v>48</v>
      </c>
      <c r="C10" s="122" t="s">
        <v>48</v>
      </c>
      <c r="D10" s="114" t="s">
        <v>48</v>
      </c>
      <c r="E10" s="122" t="s">
        <v>48</v>
      </c>
      <c r="F10" s="114" t="s">
        <v>48</v>
      </c>
      <c r="G10" s="122" t="s">
        <v>48</v>
      </c>
      <c r="H10" s="114" t="s">
        <v>48</v>
      </c>
      <c r="I10" s="122" t="s">
        <v>48</v>
      </c>
      <c r="K10" s="122" t="s">
        <v>48</v>
      </c>
      <c r="L10" s="115">
        <v>10</v>
      </c>
      <c r="N10" s="119" t="s">
        <v>37</v>
      </c>
      <c r="O10" s="120" t="s">
        <v>184</v>
      </c>
    </row>
    <row r="11" spans="1:15" ht="12.75">
      <c r="A11" s="122" t="s">
        <v>49</v>
      </c>
      <c r="B11" s="114" t="s">
        <v>49</v>
      </c>
      <c r="C11" s="122" t="s">
        <v>49</v>
      </c>
      <c r="D11" s="114" t="s">
        <v>49</v>
      </c>
      <c r="E11" s="122" t="s">
        <v>49</v>
      </c>
      <c r="F11" s="114" t="s">
        <v>49</v>
      </c>
      <c r="G11" s="122" t="s">
        <v>49</v>
      </c>
      <c r="H11" s="114" t="s">
        <v>49</v>
      </c>
      <c r="I11" s="122" t="s">
        <v>49</v>
      </c>
      <c r="K11" s="122" t="s">
        <v>49</v>
      </c>
      <c r="L11" s="115">
        <v>11</v>
      </c>
      <c r="N11" s="119" t="s">
        <v>67</v>
      </c>
      <c r="O11" s="120" t="s">
        <v>185</v>
      </c>
    </row>
    <row r="12" spans="1:15" ht="12.75">
      <c r="A12" s="122" t="s">
        <v>49</v>
      </c>
      <c r="B12" s="114" t="s">
        <v>49</v>
      </c>
      <c r="C12" s="122" t="s">
        <v>49</v>
      </c>
      <c r="D12" s="114" t="s">
        <v>49</v>
      </c>
      <c r="E12" s="122" t="s">
        <v>49</v>
      </c>
      <c r="F12" s="114" t="s">
        <v>49</v>
      </c>
      <c r="G12" s="122" t="s">
        <v>49</v>
      </c>
      <c r="H12" s="114" t="s">
        <v>49</v>
      </c>
      <c r="I12" s="122" t="s">
        <v>49</v>
      </c>
      <c r="K12" s="122" t="s">
        <v>49</v>
      </c>
      <c r="L12" s="115">
        <v>12</v>
      </c>
      <c r="N12" s="119" t="s">
        <v>66</v>
      </c>
      <c r="O12" s="120" t="s">
        <v>186</v>
      </c>
    </row>
    <row r="13" spans="1:15" ht="12.75">
      <c r="A13" s="122" t="s">
        <v>50</v>
      </c>
      <c r="B13" s="114" t="s">
        <v>50</v>
      </c>
      <c r="C13" s="122" t="s">
        <v>50</v>
      </c>
      <c r="D13" s="114" t="s">
        <v>50</v>
      </c>
      <c r="E13" s="122" t="s">
        <v>50</v>
      </c>
      <c r="F13" s="114" t="s">
        <v>50</v>
      </c>
      <c r="G13" s="122" t="s">
        <v>50</v>
      </c>
      <c r="H13" s="114" t="s">
        <v>50</v>
      </c>
      <c r="I13" s="122" t="s">
        <v>50</v>
      </c>
      <c r="K13" s="122" t="s">
        <v>50</v>
      </c>
      <c r="L13" s="115">
        <v>13</v>
      </c>
      <c r="N13" s="123" t="s">
        <v>30</v>
      </c>
      <c r="O13" s="120" t="s">
        <v>187</v>
      </c>
    </row>
    <row r="14" spans="1:15" ht="12.75">
      <c r="A14" s="122" t="s">
        <v>50</v>
      </c>
      <c r="B14" s="114" t="s">
        <v>50</v>
      </c>
      <c r="C14" s="122" t="s">
        <v>50</v>
      </c>
      <c r="D14" s="114" t="s">
        <v>50</v>
      </c>
      <c r="E14" s="122" t="s">
        <v>50</v>
      </c>
      <c r="F14" s="114" t="s">
        <v>50</v>
      </c>
      <c r="G14" s="122" t="s">
        <v>50</v>
      </c>
      <c r="H14" s="114" t="s">
        <v>50</v>
      </c>
      <c r="I14" s="122" t="s">
        <v>50</v>
      </c>
      <c r="K14" s="122" t="s">
        <v>50</v>
      </c>
      <c r="L14" s="115">
        <v>14</v>
      </c>
      <c r="N14" s="124" t="s">
        <v>37</v>
      </c>
      <c r="O14" s="120" t="s">
        <v>182</v>
      </c>
    </row>
    <row r="15" spans="1:15" ht="12.75">
      <c r="A15" s="122" t="s">
        <v>51</v>
      </c>
      <c r="B15" s="114" t="s">
        <v>51</v>
      </c>
      <c r="C15" s="122" t="s">
        <v>51</v>
      </c>
      <c r="D15" s="114" t="s">
        <v>51</v>
      </c>
      <c r="E15" s="122" t="s">
        <v>51</v>
      </c>
      <c r="F15" s="114" t="s">
        <v>51</v>
      </c>
      <c r="G15" s="122" t="s">
        <v>51</v>
      </c>
      <c r="H15" s="114" t="s">
        <v>51</v>
      </c>
      <c r="I15" s="122" t="s">
        <v>51</v>
      </c>
      <c r="K15" s="122" t="s">
        <v>51</v>
      </c>
      <c r="L15" s="115">
        <v>15</v>
      </c>
      <c r="N15" s="124" t="s">
        <v>41</v>
      </c>
      <c r="O15" s="120" t="s">
        <v>183</v>
      </c>
    </row>
    <row r="16" spans="1:15" ht="12.75">
      <c r="A16" s="122" t="s">
        <v>51</v>
      </c>
      <c r="B16" s="114" t="s">
        <v>51</v>
      </c>
      <c r="C16" s="122" t="s">
        <v>51</v>
      </c>
      <c r="D16" s="114" t="s">
        <v>51</v>
      </c>
      <c r="E16" s="122" t="s">
        <v>51</v>
      </c>
      <c r="F16" s="114" t="s">
        <v>51</v>
      </c>
      <c r="G16" s="122" t="s">
        <v>51</v>
      </c>
      <c r="H16" s="114" t="s">
        <v>51</v>
      </c>
      <c r="I16" s="122" t="s">
        <v>51</v>
      </c>
      <c r="K16" s="122" t="s">
        <v>51</v>
      </c>
      <c r="L16" s="115">
        <v>16</v>
      </c>
      <c r="N16" s="115"/>
      <c r="O16" s="120" t="s">
        <v>188</v>
      </c>
    </row>
    <row r="17" spans="1:15" ht="12.75">
      <c r="A17" s="122" t="s">
        <v>114</v>
      </c>
      <c r="B17" s="114" t="s">
        <v>114</v>
      </c>
      <c r="C17" s="122" t="s">
        <v>114</v>
      </c>
      <c r="D17" s="114" t="s">
        <v>114</v>
      </c>
      <c r="E17" s="122" t="s">
        <v>114</v>
      </c>
      <c r="F17" s="114" t="s">
        <v>114</v>
      </c>
      <c r="G17" s="122" t="s">
        <v>114</v>
      </c>
      <c r="H17" s="114" t="s">
        <v>114</v>
      </c>
      <c r="I17" s="122" t="s">
        <v>114</v>
      </c>
      <c r="K17" s="122" t="s">
        <v>114</v>
      </c>
      <c r="L17" s="115">
        <v>17</v>
      </c>
      <c r="N17" s="115"/>
      <c r="O17" s="120" t="s">
        <v>189</v>
      </c>
    </row>
    <row r="18" spans="1:15" ht="12.75">
      <c r="A18" s="122" t="s">
        <v>114</v>
      </c>
      <c r="B18" s="114" t="s">
        <v>114</v>
      </c>
      <c r="C18" s="122" t="s">
        <v>114</v>
      </c>
      <c r="D18" s="114" t="s">
        <v>114</v>
      </c>
      <c r="E18" s="122" t="s">
        <v>114</v>
      </c>
      <c r="F18" s="114" t="s">
        <v>114</v>
      </c>
      <c r="G18" s="122" t="s">
        <v>114</v>
      </c>
      <c r="H18" s="114" t="s">
        <v>114</v>
      </c>
      <c r="I18" s="122" t="s">
        <v>114</v>
      </c>
      <c r="K18" s="122" t="s">
        <v>114</v>
      </c>
      <c r="L18" s="115">
        <v>18</v>
      </c>
      <c r="N18" s="125"/>
      <c r="O18" s="120" t="s">
        <v>190</v>
      </c>
    </row>
    <row r="19" spans="1:15" ht="12.75">
      <c r="A19" s="122" t="s">
        <v>115</v>
      </c>
      <c r="B19" s="114" t="s">
        <v>115</v>
      </c>
      <c r="C19" s="122" t="s">
        <v>115</v>
      </c>
      <c r="D19" s="114" t="s">
        <v>115</v>
      </c>
      <c r="E19" s="122" t="s">
        <v>115</v>
      </c>
      <c r="F19" s="114" t="s">
        <v>115</v>
      </c>
      <c r="G19" s="122" t="s">
        <v>115</v>
      </c>
      <c r="H19" s="114" t="s">
        <v>115</v>
      </c>
      <c r="I19" s="122" t="s">
        <v>115</v>
      </c>
      <c r="K19" s="122" t="s">
        <v>115</v>
      </c>
      <c r="L19" s="115">
        <v>19</v>
      </c>
      <c r="N19" s="126" t="s">
        <v>22</v>
      </c>
      <c r="O19" s="120" t="s">
        <v>191</v>
      </c>
    </row>
    <row r="20" spans="1:15" ht="12.75">
      <c r="A20" s="122" t="s">
        <v>115</v>
      </c>
      <c r="B20" s="114" t="s">
        <v>115</v>
      </c>
      <c r="C20" s="122" t="s">
        <v>115</v>
      </c>
      <c r="D20" s="114" t="s">
        <v>115</v>
      </c>
      <c r="E20" s="122" t="s">
        <v>115</v>
      </c>
      <c r="F20" s="114" t="s">
        <v>115</v>
      </c>
      <c r="G20" s="122" t="s">
        <v>115</v>
      </c>
      <c r="H20" s="114" t="s">
        <v>115</v>
      </c>
      <c r="I20" s="122" t="s">
        <v>115</v>
      </c>
      <c r="K20" s="122" t="s">
        <v>115</v>
      </c>
      <c r="L20" s="115">
        <v>20</v>
      </c>
      <c r="N20" s="127" t="s">
        <v>23</v>
      </c>
      <c r="O20" s="120" t="s">
        <v>192</v>
      </c>
    </row>
    <row r="21" spans="1:15" ht="12.75">
      <c r="A21" s="122" t="s">
        <v>115</v>
      </c>
      <c r="B21" s="114" t="s">
        <v>115</v>
      </c>
      <c r="C21" s="122" t="s">
        <v>115</v>
      </c>
      <c r="D21" s="114" t="s">
        <v>115</v>
      </c>
      <c r="E21" s="122" t="s">
        <v>115</v>
      </c>
      <c r="F21" s="114" t="s">
        <v>115</v>
      </c>
      <c r="G21" s="122" t="s">
        <v>115</v>
      </c>
      <c r="H21" s="114" t="s">
        <v>115</v>
      </c>
      <c r="I21" s="122" t="s">
        <v>115</v>
      </c>
      <c r="K21" s="122" t="s">
        <v>115</v>
      </c>
      <c r="L21" s="115">
        <v>21</v>
      </c>
      <c r="N21" s="127" t="s">
        <v>24</v>
      </c>
      <c r="O21" s="120" t="s">
        <v>193</v>
      </c>
    </row>
    <row r="22" spans="1:15" ht="12.75">
      <c r="A22" s="122" t="s">
        <v>115</v>
      </c>
      <c r="B22" s="114" t="s">
        <v>115</v>
      </c>
      <c r="C22" s="122" t="s">
        <v>115</v>
      </c>
      <c r="D22" s="114" t="s">
        <v>115</v>
      </c>
      <c r="E22" s="122" t="s">
        <v>115</v>
      </c>
      <c r="F22" s="114" t="s">
        <v>115</v>
      </c>
      <c r="G22" s="122" t="s">
        <v>115</v>
      </c>
      <c r="H22" s="114" t="s">
        <v>115</v>
      </c>
      <c r="I22" s="122" t="s">
        <v>115</v>
      </c>
      <c r="K22" s="122" t="s">
        <v>115</v>
      </c>
      <c r="L22" s="115">
        <v>22</v>
      </c>
      <c r="N22" s="127" t="s">
        <v>25</v>
      </c>
      <c r="O22" s="120" t="s">
        <v>194</v>
      </c>
    </row>
    <row r="23" spans="1:15" ht="12.75">
      <c r="A23" s="122" t="s">
        <v>115</v>
      </c>
      <c r="B23" s="114" t="s">
        <v>115</v>
      </c>
      <c r="C23" s="122" t="s">
        <v>115</v>
      </c>
      <c r="D23" s="114" t="s">
        <v>115</v>
      </c>
      <c r="E23" s="122" t="s">
        <v>115</v>
      </c>
      <c r="F23" s="114" t="s">
        <v>115</v>
      </c>
      <c r="G23" s="122" t="s">
        <v>115</v>
      </c>
      <c r="H23" s="114" t="s">
        <v>115</v>
      </c>
      <c r="I23" s="122" t="s">
        <v>115</v>
      </c>
      <c r="K23" s="122" t="s">
        <v>115</v>
      </c>
      <c r="L23" s="115">
        <v>23</v>
      </c>
      <c r="N23" s="128"/>
      <c r="O23" s="120" t="s">
        <v>195</v>
      </c>
    </row>
    <row r="24" spans="1:15" ht="12.75">
      <c r="A24" s="122" t="s">
        <v>115</v>
      </c>
      <c r="B24" s="114" t="s">
        <v>115</v>
      </c>
      <c r="C24" s="122" t="s">
        <v>115</v>
      </c>
      <c r="D24" s="114" t="s">
        <v>115</v>
      </c>
      <c r="E24" s="122" t="s">
        <v>115</v>
      </c>
      <c r="F24" s="114" t="s">
        <v>115</v>
      </c>
      <c r="G24" s="122" t="s">
        <v>115</v>
      </c>
      <c r="H24" s="114" t="s">
        <v>115</v>
      </c>
      <c r="I24" s="122" t="s">
        <v>115</v>
      </c>
      <c r="K24" s="122" t="s">
        <v>115</v>
      </c>
      <c r="L24" s="115">
        <v>24</v>
      </c>
      <c r="N24" s="129" t="s">
        <v>26</v>
      </c>
      <c r="O24" s="120" t="s">
        <v>196</v>
      </c>
    </row>
    <row r="25" spans="1:15" ht="12.75">
      <c r="A25" s="122" t="s">
        <v>115</v>
      </c>
      <c r="B25" s="114" t="s">
        <v>115</v>
      </c>
      <c r="C25" s="122" t="s">
        <v>115</v>
      </c>
      <c r="D25" s="114" t="s">
        <v>115</v>
      </c>
      <c r="E25" s="122" t="s">
        <v>115</v>
      </c>
      <c r="F25" s="114" t="s">
        <v>115</v>
      </c>
      <c r="G25" s="122" t="s">
        <v>115</v>
      </c>
      <c r="H25" s="114" t="s">
        <v>115</v>
      </c>
      <c r="I25" s="122" t="s">
        <v>115</v>
      </c>
      <c r="K25" s="122" t="s">
        <v>115</v>
      </c>
      <c r="L25" s="115">
        <v>25</v>
      </c>
      <c r="N25" s="130" t="s">
        <v>25</v>
      </c>
      <c r="O25" s="120" t="s">
        <v>197</v>
      </c>
    </row>
    <row r="26" spans="1:15" ht="12.75">
      <c r="A26" s="122" t="s">
        <v>115</v>
      </c>
      <c r="B26" s="114" t="s">
        <v>115</v>
      </c>
      <c r="C26" s="122" t="s">
        <v>115</v>
      </c>
      <c r="D26" s="114" t="s">
        <v>115</v>
      </c>
      <c r="E26" s="122" t="s">
        <v>115</v>
      </c>
      <c r="F26" s="114" t="s">
        <v>115</v>
      </c>
      <c r="G26" s="122" t="s">
        <v>115</v>
      </c>
      <c r="H26" s="114" t="s">
        <v>115</v>
      </c>
      <c r="I26" s="122" t="s">
        <v>115</v>
      </c>
      <c r="K26" s="122" t="s">
        <v>115</v>
      </c>
      <c r="L26" s="115">
        <v>26</v>
      </c>
      <c r="N26" s="130" t="s">
        <v>24</v>
      </c>
      <c r="O26" s="120" t="s">
        <v>221</v>
      </c>
    </row>
    <row r="27" spans="1:15" ht="12.75">
      <c r="A27" s="122" t="s">
        <v>115</v>
      </c>
      <c r="B27" s="114" t="s">
        <v>115</v>
      </c>
      <c r="C27" s="122" t="s">
        <v>115</v>
      </c>
      <c r="D27" s="114" t="s">
        <v>115</v>
      </c>
      <c r="E27" s="122" t="s">
        <v>115</v>
      </c>
      <c r="F27" s="114" t="s">
        <v>115</v>
      </c>
      <c r="G27" s="122" t="s">
        <v>115</v>
      </c>
      <c r="H27" s="114" t="s">
        <v>115</v>
      </c>
      <c r="I27" s="122" t="s">
        <v>115</v>
      </c>
      <c r="K27" s="122" t="s">
        <v>115</v>
      </c>
      <c r="L27" s="115">
        <v>27</v>
      </c>
      <c r="O27" s="131"/>
    </row>
    <row r="28" spans="1:12" ht="12.75">
      <c r="A28" s="122" t="s">
        <v>115</v>
      </c>
      <c r="B28" s="114" t="s">
        <v>115</v>
      </c>
      <c r="C28" s="122" t="s">
        <v>115</v>
      </c>
      <c r="D28" s="114" t="s">
        <v>115</v>
      </c>
      <c r="E28" s="122" t="s">
        <v>115</v>
      </c>
      <c r="F28" s="114" t="s">
        <v>115</v>
      </c>
      <c r="G28" s="122" t="s">
        <v>115</v>
      </c>
      <c r="H28" s="114" t="s">
        <v>115</v>
      </c>
      <c r="I28" s="122" t="s">
        <v>115</v>
      </c>
      <c r="K28" s="122" t="s">
        <v>115</v>
      </c>
      <c r="L28" s="115">
        <v>28</v>
      </c>
    </row>
    <row r="29" spans="1:12" ht="12.75">
      <c r="A29" s="122" t="s">
        <v>115</v>
      </c>
      <c r="B29" s="114" t="s">
        <v>115</v>
      </c>
      <c r="C29" s="122" t="s">
        <v>115</v>
      </c>
      <c r="D29" s="114" t="s">
        <v>115</v>
      </c>
      <c r="E29" s="122" t="s">
        <v>115</v>
      </c>
      <c r="F29" s="114" t="s">
        <v>115</v>
      </c>
      <c r="G29" s="122" t="s">
        <v>115</v>
      </c>
      <c r="H29" s="114" t="s">
        <v>115</v>
      </c>
      <c r="I29" s="122" t="s">
        <v>115</v>
      </c>
      <c r="K29" s="122" t="s">
        <v>115</v>
      </c>
      <c r="L29" s="115">
        <v>29</v>
      </c>
    </row>
    <row r="30" spans="1:15" ht="12.75">
      <c r="A30" s="122" t="s">
        <v>115</v>
      </c>
      <c r="B30" s="114" t="s">
        <v>115</v>
      </c>
      <c r="C30" s="122" t="s">
        <v>115</v>
      </c>
      <c r="D30" s="114" t="s">
        <v>115</v>
      </c>
      <c r="E30" s="122" t="s">
        <v>115</v>
      </c>
      <c r="F30" s="114" t="s">
        <v>115</v>
      </c>
      <c r="G30" s="122" t="s">
        <v>115</v>
      </c>
      <c r="H30" s="114" t="s">
        <v>115</v>
      </c>
      <c r="I30" s="122" t="s">
        <v>115</v>
      </c>
      <c r="K30" s="122" t="s">
        <v>115</v>
      </c>
      <c r="L30" s="115">
        <v>30</v>
      </c>
      <c r="O30" s="132" t="s">
        <v>28</v>
      </c>
    </row>
    <row r="31" spans="1:15" ht="12.75">
      <c r="A31" s="122" t="s">
        <v>115</v>
      </c>
      <c r="B31" s="114" t="s">
        <v>115</v>
      </c>
      <c r="C31" s="122" t="s">
        <v>115</v>
      </c>
      <c r="D31" s="114" t="s">
        <v>115</v>
      </c>
      <c r="E31" s="122" t="s">
        <v>115</v>
      </c>
      <c r="F31" s="114" t="s">
        <v>115</v>
      </c>
      <c r="G31" s="122" t="s">
        <v>115</v>
      </c>
      <c r="H31" s="114" t="s">
        <v>115</v>
      </c>
      <c r="I31" s="122" t="s">
        <v>115</v>
      </c>
      <c r="K31" s="122" t="s">
        <v>115</v>
      </c>
      <c r="L31" s="115">
        <v>31</v>
      </c>
      <c r="O31" s="133" t="s">
        <v>187</v>
      </c>
    </row>
    <row r="32" spans="1:15" ht="12.75">
      <c r="A32" s="122" t="s">
        <v>115</v>
      </c>
      <c r="B32" s="114" t="s">
        <v>115</v>
      </c>
      <c r="C32" s="122" t="s">
        <v>115</v>
      </c>
      <c r="D32" s="114" t="s">
        <v>115</v>
      </c>
      <c r="E32" s="122" t="s">
        <v>115</v>
      </c>
      <c r="F32" s="114" t="s">
        <v>115</v>
      </c>
      <c r="G32" s="122" t="s">
        <v>115</v>
      </c>
      <c r="H32" s="114" t="s">
        <v>115</v>
      </c>
      <c r="I32" s="122" t="s">
        <v>115</v>
      </c>
      <c r="K32" s="122" t="s">
        <v>115</v>
      </c>
      <c r="L32" s="115">
        <v>32</v>
      </c>
      <c r="O32" s="133" t="s">
        <v>182</v>
      </c>
    </row>
    <row r="33" spans="1:15" ht="12.75">
      <c r="A33" s="122" t="s">
        <v>115</v>
      </c>
      <c r="B33" s="114" t="s">
        <v>115</v>
      </c>
      <c r="C33" s="122" t="s">
        <v>115</v>
      </c>
      <c r="D33" s="114" t="s">
        <v>115</v>
      </c>
      <c r="E33" s="122" t="s">
        <v>115</v>
      </c>
      <c r="F33" s="114" t="s">
        <v>115</v>
      </c>
      <c r="G33" s="122" t="s">
        <v>115</v>
      </c>
      <c r="H33" s="114" t="s">
        <v>115</v>
      </c>
      <c r="I33" s="122" t="s">
        <v>115</v>
      </c>
      <c r="K33" s="122" t="s">
        <v>115</v>
      </c>
      <c r="L33" s="115">
        <v>33</v>
      </c>
      <c r="O33" s="133" t="s">
        <v>183</v>
      </c>
    </row>
    <row r="34" spans="1:15" ht="12.75">
      <c r="A34" s="122" t="s">
        <v>115</v>
      </c>
      <c r="B34" s="114" t="s">
        <v>115</v>
      </c>
      <c r="C34" s="122" t="s">
        <v>115</v>
      </c>
      <c r="D34" s="114" t="s">
        <v>115</v>
      </c>
      <c r="E34" s="122" t="s">
        <v>115</v>
      </c>
      <c r="F34" s="114" t="s">
        <v>115</v>
      </c>
      <c r="G34" s="122" t="s">
        <v>115</v>
      </c>
      <c r="H34" s="114" t="s">
        <v>115</v>
      </c>
      <c r="I34" s="122" t="s">
        <v>115</v>
      </c>
      <c r="K34" s="122" t="s">
        <v>115</v>
      </c>
      <c r="L34" s="115">
        <v>34</v>
      </c>
      <c r="O34" s="133" t="s">
        <v>188</v>
      </c>
    </row>
    <row r="35" spans="1:15" ht="12.75">
      <c r="A35" s="122" t="s">
        <v>115</v>
      </c>
      <c r="B35" s="114" t="s">
        <v>115</v>
      </c>
      <c r="C35" s="122" t="s">
        <v>115</v>
      </c>
      <c r="D35" s="114" t="s">
        <v>115</v>
      </c>
      <c r="E35" s="122" t="s">
        <v>115</v>
      </c>
      <c r="F35" s="114" t="s">
        <v>115</v>
      </c>
      <c r="G35" s="122" t="s">
        <v>115</v>
      </c>
      <c r="H35" s="114" t="s">
        <v>115</v>
      </c>
      <c r="I35" s="122" t="s">
        <v>115</v>
      </c>
      <c r="K35" s="122" t="s">
        <v>115</v>
      </c>
      <c r="L35" s="115">
        <v>35</v>
      </c>
      <c r="O35" s="133" t="s">
        <v>189</v>
      </c>
    </row>
    <row r="36" spans="1:15" ht="12.75">
      <c r="A36" s="122" t="s">
        <v>115</v>
      </c>
      <c r="B36" s="114" t="s">
        <v>115</v>
      </c>
      <c r="C36" s="122" t="s">
        <v>115</v>
      </c>
      <c r="D36" s="114" t="s">
        <v>115</v>
      </c>
      <c r="E36" s="122" t="s">
        <v>115</v>
      </c>
      <c r="F36" s="114" t="s">
        <v>115</v>
      </c>
      <c r="G36" s="122" t="s">
        <v>115</v>
      </c>
      <c r="H36" s="114" t="s">
        <v>115</v>
      </c>
      <c r="I36" s="122" t="s">
        <v>115</v>
      </c>
      <c r="K36" s="122" t="s">
        <v>115</v>
      </c>
      <c r="L36" s="115">
        <v>36</v>
      </c>
      <c r="O36" s="133" t="s">
        <v>190</v>
      </c>
    </row>
    <row r="37" spans="1:15" ht="12.75">
      <c r="A37" s="122" t="s">
        <v>115</v>
      </c>
      <c r="B37" s="114" t="s">
        <v>115</v>
      </c>
      <c r="C37" s="122" t="s">
        <v>115</v>
      </c>
      <c r="D37" s="114" t="s">
        <v>115</v>
      </c>
      <c r="E37" s="122" t="s">
        <v>115</v>
      </c>
      <c r="F37" s="114" t="s">
        <v>115</v>
      </c>
      <c r="G37" s="122" t="s">
        <v>115</v>
      </c>
      <c r="H37" s="114" t="s">
        <v>115</v>
      </c>
      <c r="I37" s="122" t="s">
        <v>115</v>
      </c>
      <c r="K37" s="122" t="s">
        <v>115</v>
      </c>
      <c r="L37" s="115">
        <v>37</v>
      </c>
      <c r="O37" s="133" t="s">
        <v>191</v>
      </c>
    </row>
    <row r="38" spans="1:15" ht="12.75">
      <c r="A38" s="122" t="s">
        <v>115</v>
      </c>
      <c r="B38" s="114" t="s">
        <v>115</v>
      </c>
      <c r="C38" s="122" t="s">
        <v>115</v>
      </c>
      <c r="D38" s="114" t="s">
        <v>115</v>
      </c>
      <c r="E38" s="122" t="s">
        <v>115</v>
      </c>
      <c r="F38" s="114" t="s">
        <v>115</v>
      </c>
      <c r="G38" s="122" t="s">
        <v>115</v>
      </c>
      <c r="H38" s="114" t="s">
        <v>115</v>
      </c>
      <c r="I38" s="122" t="s">
        <v>115</v>
      </c>
      <c r="K38" s="122" t="s">
        <v>115</v>
      </c>
      <c r="L38" s="115">
        <v>38</v>
      </c>
      <c r="O38" s="133" t="s">
        <v>192</v>
      </c>
    </row>
    <row r="39" spans="1:15" ht="12.75">
      <c r="A39" s="122" t="s">
        <v>115</v>
      </c>
      <c r="B39" s="114" t="s">
        <v>115</v>
      </c>
      <c r="C39" s="122" t="s">
        <v>115</v>
      </c>
      <c r="D39" s="114" t="s">
        <v>115</v>
      </c>
      <c r="E39" s="122" t="s">
        <v>115</v>
      </c>
      <c r="F39" s="114" t="s">
        <v>115</v>
      </c>
      <c r="G39" s="122" t="s">
        <v>115</v>
      </c>
      <c r="H39" s="114" t="s">
        <v>115</v>
      </c>
      <c r="I39" s="122" t="s">
        <v>115</v>
      </c>
      <c r="K39" s="122" t="s">
        <v>115</v>
      </c>
      <c r="L39" s="115">
        <v>39</v>
      </c>
      <c r="O39" s="133" t="s">
        <v>193</v>
      </c>
    </row>
    <row r="40" spans="1:15" ht="12.75">
      <c r="A40" s="122" t="s">
        <v>115</v>
      </c>
      <c r="B40" s="114" t="s">
        <v>115</v>
      </c>
      <c r="C40" s="122" t="s">
        <v>115</v>
      </c>
      <c r="D40" s="114" t="s">
        <v>115</v>
      </c>
      <c r="E40" s="122" t="s">
        <v>115</v>
      </c>
      <c r="F40" s="114" t="s">
        <v>115</v>
      </c>
      <c r="G40" s="122" t="s">
        <v>115</v>
      </c>
      <c r="H40" s="114" t="s">
        <v>115</v>
      </c>
      <c r="I40" s="122" t="s">
        <v>115</v>
      </c>
      <c r="K40" s="122" t="s">
        <v>115</v>
      </c>
      <c r="L40" s="115">
        <v>40</v>
      </c>
      <c r="O40" s="133" t="s">
        <v>194</v>
      </c>
    </row>
    <row r="41" spans="1:15" ht="12.75">
      <c r="A41" s="122" t="s">
        <v>115</v>
      </c>
      <c r="B41" s="114" t="s">
        <v>115</v>
      </c>
      <c r="C41" s="122" t="s">
        <v>115</v>
      </c>
      <c r="D41" s="114" t="s">
        <v>115</v>
      </c>
      <c r="E41" s="122" t="s">
        <v>115</v>
      </c>
      <c r="F41" s="114" t="s">
        <v>115</v>
      </c>
      <c r="G41" s="122" t="s">
        <v>115</v>
      </c>
      <c r="H41" s="114" t="s">
        <v>115</v>
      </c>
      <c r="I41" s="122" t="s">
        <v>115</v>
      </c>
      <c r="K41" s="122" t="s">
        <v>115</v>
      </c>
      <c r="L41" s="115">
        <v>41</v>
      </c>
      <c r="O41" s="133" t="s">
        <v>195</v>
      </c>
    </row>
    <row r="42" spans="1:15" ht="12.75">
      <c r="A42" s="122" t="s">
        <v>115</v>
      </c>
      <c r="B42" s="114" t="s">
        <v>115</v>
      </c>
      <c r="C42" s="122" t="s">
        <v>115</v>
      </c>
      <c r="D42" s="114" t="s">
        <v>115</v>
      </c>
      <c r="E42" s="122" t="s">
        <v>115</v>
      </c>
      <c r="F42" s="114" t="s">
        <v>115</v>
      </c>
      <c r="G42" s="122" t="s">
        <v>115</v>
      </c>
      <c r="H42" s="114" t="s">
        <v>115</v>
      </c>
      <c r="I42" s="122" t="s">
        <v>115</v>
      </c>
      <c r="K42" s="122" t="s">
        <v>115</v>
      </c>
      <c r="L42" s="115">
        <v>42</v>
      </c>
      <c r="O42" s="133" t="s">
        <v>196</v>
      </c>
    </row>
    <row r="43" spans="1:15" ht="12.75">
      <c r="A43" s="122" t="s">
        <v>115</v>
      </c>
      <c r="B43" s="114" t="s">
        <v>115</v>
      </c>
      <c r="C43" s="122" t="s">
        <v>115</v>
      </c>
      <c r="D43" s="114" t="s">
        <v>115</v>
      </c>
      <c r="E43" s="122" t="s">
        <v>115</v>
      </c>
      <c r="F43" s="114" t="s">
        <v>115</v>
      </c>
      <c r="G43" s="122" t="s">
        <v>115</v>
      </c>
      <c r="H43" s="114" t="s">
        <v>115</v>
      </c>
      <c r="I43" s="122" t="s">
        <v>115</v>
      </c>
      <c r="K43" s="122" t="s">
        <v>115</v>
      </c>
      <c r="L43" s="115">
        <v>43</v>
      </c>
      <c r="O43" s="133" t="s">
        <v>197</v>
      </c>
    </row>
    <row r="44" spans="1:15" ht="12.75">
      <c r="A44" s="122" t="s">
        <v>115</v>
      </c>
      <c r="B44" s="114" t="s">
        <v>115</v>
      </c>
      <c r="C44" s="122" t="s">
        <v>115</v>
      </c>
      <c r="D44" s="114" t="s">
        <v>115</v>
      </c>
      <c r="E44" s="122" t="s">
        <v>115</v>
      </c>
      <c r="F44" s="114" t="s">
        <v>115</v>
      </c>
      <c r="G44" s="122" t="s">
        <v>115</v>
      </c>
      <c r="H44" s="114" t="s">
        <v>115</v>
      </c>
      <c r="I44" s="122" t="s">
        <v>115</v>
      </c>
      <c r="K44" s="122" t="s">
        <v>115</v>
      </c>
      <c r="L44" s="115">
        <v>44</v>
      </c>
      <c r="O44" s="133" t="s">
        <v>221</v>
      </c>
    </row>
    <row r="45" spans="1:15" ht="12.75">
      <c r="A45" s="122" t="s">
        <v>115</v>
      </c>
      <c r="B45" s="114" t="s">
        <v>115</v>
      </c>
      <c r="C45" s="122" t="s">
        <v>115</v>
      </c>
      <c r="D45" s="114" t="s">
        <v>115</v>
      </c>
      <c r="E45" s="122" t="s">
        <v>115</v>
      </c>
      <c r="F45" s="114" t="s">
        <v>115</v>
      </c>
      <c r="G45" s="122" t="s">
        <v>115</v>
      </c>
      <c r="H45" s="114" t="s">
        <v>115</v>
      </c>
      <c r="I45" s="122" t="s">
        <v>115</v>
      </c>
      <c r="K45" s="122" t="s">
        <v>115</v>
      </c>
      <c r="L45" s="115">
        <v>45</v>
      </c>
      <c r="O45" s="133" t="s">
        <v>254</v>
      </c>
    </row>
    <row r="46" spans="1:12" ht="12.75">
      <c r="A46" s="122" t="s">
        <v>115</v>
      </c>
      <c r="B46" s="114" t="s">
        <v>115</v>
      </c>
      <c r="C46" s="122" t="s">
        <v>115</v>
      </c>
      <c r="D46" s="114" t="s">
        <v>115</v>
      </c>
      <c r="E46" s="122" t="s">
        <v>115</v>
      </c>
      <c r="F46" s="114" t="s">
        <v>115</v>
      </c>
      <c r="G46" s="122" t="s">
        <v>115</v>
      </c>
      <c r="H46" s="114" t="s">
        <v>115</v>
      </c>
      <c r="I46" s="122" t="s">
        <v>115</v>
      </c>
      <c r="K46" s="122" t="s">
        <v>115</v>
      </c>
      <c r="L46" s="115">
        <v>46</v>
      </c>
    </row>
    <row r="47" spans="1:12" ht="12.75">
      <c r="A47" s="122" t="s">
        <v>115</v>
      </c>
      <c r="B47" s="114" t="s">
        <v>115</v>
      </c>
      <c r="C47" s="122" t="s">
        <v>115</v>
      </c>
      <c r="D47" s="114" t="s">
        <v>115</v>
      </c>
      <c r="E47" s="122" t="s">
        <v>115</v>
      </c>
      <c r="F47" s="114" t="s">
        <v>115</v>
      </c>
      <c r="G47" s="122" t="s">
        <v>115</v>
      </c>
      <c r="H47" s="114" t="s">
        <v>115</v>
      </c>
      <c r="I47" s="122" t="s">
        <v>115</v>
      </c>
      <c r="K47" s="122" t="s">
        <v>115</v>
      </c>
      <c r="L47" s="115">
        <v>47</v>
      </c>
    </row>
    <row r="48" spans="1:12" ht="12.75">
      <c r="A48" s="122" t="s">
        <v>115</v>
      </c>
      <c r="B48" s="114" t="s">
        <v>115</v>
      </c>
      <c r="C48" s="122" t="s">
        <v>115</v>
      </c>
      <c r="D48" s="114" t="s">
        <v>115</v>
      </c>
      <c r="E48" s="122" t="s">
        <v>115</v>
      </c>
      <c r="F48" s="114" t="s">
        <v>115</v>
      </c>
      <c r="G48" s="122" t="s">
        <v>115</v>
      </c>
      <c r="H48" s="114" t="s">
        <v>115</v>
      </c>
      <c r="I48" s="122" t="s">
        <v>115</v>
      </c>
      <c r="K48" s="122" t="s">
        <v>115</v>
      </c>
      <c r="L48" s="115">
        <v>48</v>
      </c>
    </row>
    <row r="49" spans="1:12" ht="12.75">
      <c r="A49" s="122" t="s">
        <v>115</v>
      </c>
      <c r="B49" s="114" t="s">
        <v>115</v>
      </c>
      <c r="C49" s="122" t="s">
        <v>115</v>
      </c>
      <c r="D49" s="114" t="s">
        <v>115</v>
      </c>
      <c r="E49" s="122" t="s">
        <v>115</v>
      </c>
      <c r="F49" s="114" t="s">
        <v>115</v>
      </c>
      <c r="G49" s="122" t="s">
        <v>115</v>
      </c>
      <c r="H49" s="114" t="s">
        <v>115</v>
      </c>
      <c r="I49" s="122" t="s">
        <v>115</v>
      </c>
      <c r="K49" s="122" t="s">
        <v>115</v>
      </c>
      <c r="L49" s="115">
        <v>49</v>
      </c>
    </row>
    <row r="50" spans="1:12" ht="12.75">
      <c r="A50" s="122" t="s">
        <v>115</v>
      </c>
      <c r="B50" s="114" t="s">
        <v>115</v>
      </c>
      <c r="C50" s="122" t="s">
        <v>115</v>
      </c>
      <c r="D50" s="114" t="s">
        <v>115</v>
      </c>
      <c r="E50" s="122" t="s">
        <v>115</v>
      </c>
      <c r="F50" s="114" t="s">
        <v>115</v>
      </c>
      <c r="G50" s="122" t="s">
        <v>115</v>
      </c>
      <c r="H50" s="114" t="s">
        <v>115</v>
      </c>
      <c r="I50" s="122" t="s">
        <v>115</v>
      </c>
      <c r="K50" s="122" t="s">
        <v>115</v>
      </c>
      <c r="L50" s="115">
        <v>50</v>
      </c>
    </row>
    <row r="51" spans="1:12" ht="12.75">
      <c r="A51" s="122" t="s">
        <v>115</v>
      </c>
      <c r="B51" s="114" t="s">
        <v>115</v>
      </c>
      <c r="C51" s="122" t="s">
        <v>115</v>
      </c>
      <c r="D51" s="114" t="s">
        <v>115</v>
      </c>
      <c r="E51" s="122" t="s">
        <v>115</v>
      </c>
      <c r="F51" s="114" t="s">
        <v>115</v>
      </c>
      <c r="G51" s="122" t="s">
        <v>115</v>
      </c>
      <c r="H51" s="114" t="s">
        <v>115</v>
      </c>
      <c r="I51" s="122" t="s">
        <v>115</v>
      </c>
      <c r="K51" s="122" t="s">
        <v>115</v>
      </c>
      <c r="L51" s="115">
        <v>51</v>
      </c>
    </row>
    <row r="52" spans="1:12" ht="12.75">
      <c r="A52" s="122" t="s">
        <v>115</v>
      </c>
      <c r="B52" s="114" t="s">
        <v>115</v>
      </c>
      <c r="C52" s="122" t="s">
        <v>115</v>
      </c>
      <c r="D52" s="114" t="s">
        <v>115</v>
      </c>
      <c r="E52" s="122" t="s">
        <v>115</v>
      </c>
      <c r="F52" s="114" t="s">
        <v>115</v>
      </c>
      <c r="G52" s="122" t="s">
        <v>115</v>
      </c>
      <c r="H52" s="114" t="s">
        <v>115</v>
      </c>
      <c r="I52" s="122" t="s">
        <v>115</v>
      </c>
      <c r="K52" s="122" t="s">
        <v>115</v>
      </c>
      <c r="L52" s="115">
        <v>52</v>
      </c>
    </row>
    <row r="53" spans="1:12" ht="12.75">
      <c r="A53" s="122" t="s">
        <v>115</v>
      </c>
      <c r="B53" s="114" t="s">
        <v>115</v>
      </c>
      <c r="C53" s="122" t="s">
        <v>115</v>
      </c>
      <c r="D53" s="114" t="s">
        <v>115</v>
      </c>
      <c r="E53" s="122" t="s">
        <v>115</v>
      </c>
      <c r="F53" s="114" t="s">
        <v>115</v>
      </c>
      <c r="G53" s="122" t="s">
        <v>115</v>
      </c>
      <c r="H53" s="114" t="s">
        <v>115</v>
      </c>
      <c r="I53" s="122" t="s">
        <v>115</v>
      </c>
      <c r="K53" s="122" t="s">
        <v>115</v>
      </c>
      <c r="L53" s="115">
        <v>53</v>
      </c>
    </row>
    <row r="54" spans="1:12" ht="12.75">
      <c r="A54" s="122" t="s">
        <v>115</v>
      </c>
      <c r="B54" s="114" t="s">
        <v>115</v>
      </c>
      <c r="C54" s="122" t="s">
        <v>115</v>
      </c>
      <c r="D54" s="114" t="s">
        <v>115</v>
      </c>
      <c r="E54" s="122" t="s">
        <v>115</v>
      </c>
      <c r="F54" s="114" t="s">
        <v>115</v>
      </c>
      <c r="G54" s="122" t="s">
        <v>115</v>
      </c>
      <c r="H54" s="114" t="s">
        <v>115</v>
      </c>
      <c r="I54" s="122" t="s">
        <v>115</v>
      </c>
      <c r="K54" s="122" t="s">
        <v>115</v>
      </c>
      <c r="L54" s="115">
        <v>54</v>
      </c>
    </row>
    <row r="55" spans="1:12" ht="12.75">
      <c r="A55" s="122" t="s">
        <v>115</v>
      </c>
      <c r="B55" s="114" t="s">
        <v>115</v>
      </c>
      <c r="C55" s="122" t="s">
        <v>115</v>
      </c>
      <c r="D55" s="114" t="s">
        <v>115</v>
      </c>
      <c r="E55" s="122" t="s">
        <v>115</v>
      </c>
      <c r="F55" s="114" t="s">
        <v>115</v>
      </c>
      <c r="G55" s="122" t="s">
        <v>115</v>
      </c>
      <c r="H55" s="114" t="s">
        <v>115</v>
      </c>
      <c r="I55" s="122" t="s">
        <v>115</v>
      </c>
      <c r="K55" s="122" t="s">
        <v>115</v>
      </c>
      <c r="L55" s="115">
        <v>55</v>
      </c>
    </row>
    <row r="56" spans="1:12" ht="12.75">
      <c r="A56" s="122" t="s">
        <v>115</v>
      </c>
      <c r="B56" s="114" t="s">
        <v>115</v>
      </c>
      <c r="C56" s="122" t="s">
        <v>115</v>
      </c>
      <c r="D56" s="114" t="s">
        <v>115</v>
      </c>
      <c r="E56" s="122" t="s">
        <v>115</v>
      </c>
      <c r="F56" s="114" t="s">
        <v>115</v>
      </c>
      <c r="G56" s="122" t="s">
        <v>115</v>
      </c>
      <c r="H56" s="114" t="s">
        <v>115</v>
      </c>
      <c r="I56" s="122" t="s">
        <v>115</v>
      </c>
      <c r="K56" s="122" t="s">
        <v>115</v>
      </c>
      <c r="L56" s="115">
        <v>56</v>
      </c>
    </row>
    <row r="57" spans="1:12" ht="12.75">
      <c r="A57" s="122" t="s">
        <v>115</v>
      </c>
      <c r="B57" s="114" t="s">
        <v>115</v>
      </c>
      <c r="C57" s="122" t="s">
        <v>115</v>
      </c>
      <c r="D57" s="114" t="s">
        <v>115</v>
      </c>
      <c r="E57" s="122" t="s">
        <v>115</v>
      </c>
      <c r="F57" s="114" t="s">
        <v>115</v>
      </c>
      <c r="G57" s="122" t="s">
        <v>115</v>
      </c>
      <c r="H57" s="114" t="s">
        <v>115</v>
      </c>
      <c r="I57" s="122" t="s">
        <v>115</v>
      </c>
      <c r="K57" s="122" t="s">
        <v>115</v>
      </c>
      <c r="L57" s="115">
        <v>57</v>
      </c>
    </row>
    <row r="58" spans="1:12" ht="12.75">
      <c r="A58" s="122" t="s">
        <v>115</v>
      </c>
      <c r="B58" s="114" t="s">
        <v>115</v>
      </c>
      <c r="C58" s="122" t="s">
        <v>115</v>
      </c>
      <c r="D58" s="114" t="s">
        <v>115</v>
      </c>
      <c r="E58" s="122" t="s">
        <v>115</v>
      </c>
      <c r="F58" s="114" t="s">
        <v>115</v>
      </c>
      <c r="G58" s="122" t="s">
        <v>115</v>
      </c>
      <c r="H58" s="114" t="s">
        <v>115</v>
      </c>
      <c r="I58" s="122" t="s">
        <v>115</v>
      </c>
      <c r="K58" s="122" t="s">
        <v>115</v>
      </c>
      <c r="L58" s="115">
        <v>58</v>
      </c>
    </row>
    <row r="59" spans="1:12" ht="12.75">
      <c r="A59" s="122" t="s">
        <v>115</v>
      </c>
      <c r="B59" s="114" t="s">
        <v>115</v>
      </c>
      <c r="C59" s="122" t="s">
        <v>115</v>
      </c>
      <c r="D59" s="114" t="s">
        <v>115</v>
      </c>
      <c r="E59" s="122" t="s">
        <v>115</v>
      </c>
      <c r="F59" s="114" t="s">
        <v>115</v>
      </c>
      <c r="G59" s="122" t="s">
        <v>115</v>
      </c>
      <c r="H59" s="114" t="s">
        <v>115</v>
      </c>
      <c r="I59" s="122" t="s">
        <v>115</v>
      </c>
      <c r="K59" s="122" t="s">
        <v>115</v>
      </c>
      <c r="L59" s="115">
        <v>59</v>
      </c>
    </row>
    <row r="60" spans="1:12" ht="12.75">
      <c r="A60" s="122" t="s">
        <v>115</v>
      </c>
      <c r="B60" s="114" t="s">
        <v>115</v>
      </c>
      <c r="C60" s="122" t="s">
        <v>115</v>
      </c>
      <c r="D60" s="114" t="s">
        <v>115</v>
      </c>
      <c r="E60" s="122" t="s">
        <v>115</v>
      </c>
      <c r="F60" s="114" t="s">
        <v>115</v>
      </c>
      <c r="G60" s="122" t="s">
        <v>115</v>
      </c>
      <c r="H60" s="114" t="s">
        <v>115</v>
      </c>
      <c r="I60" s="122" t="s">
        <v>115</v>
      </c>
      <c r="K60" s="122" t="s">
        <v>115</v>
      </c>
      <c r="L60" s="115">
        <v>60</v>
      </c>
    </row>
    <row r="61" spans="1:12" ht="12.75">
      <c r="A61" s="122" t="s">
        <v>115</v>
      </c>
      <c r="B61" s="114" t="s">
        <v>115</v>
      </c>
      <c r="C61" s="122" t="s">
        <v>115</v>
      </c>
      <c r="D61" s="114" t="s">
        <v>115</v>
      </c>
      <c r="E61" s="122" t="s">
        <v>115</v>
      </c>
      <c r="F61" s="114" t="s">
        <v>115</v>
      </c>
      <c r="G61" s="122" t="s">
        <v>115</v>
      </c>
      <c r="H61" s="114" t="s">
        <v>115</v>
      </c>
      <c r="I61" s="122" t="s">
        <v>115</v>
      </c>
      <c r="K61" s="122" t="s">
        <v>115</v>
      </c>
      <c r="L61" s="115">
        <v>61</v>
      </c>
    </row>
    <row r="62" spans="1:12" ht="12.75">
      <c r="A62" s="122" t="s">
        <v>115</v>
      </c>
      <c r="B62" s="114" t="s">
        <v>115</v>
      </c>
      <c r="C62" s="122" t="s">
        <v>115</v>
      </c>
      <c r="D62" s="114" t="s">
        <v>115</v>
      </c>
      <c r="E62" s="122" t="s">
        <v>115</v>
      </c>
      <c r="F62" s="114" t="s">
        <v>115</v>
      </c>
      <c r="G62" s="122" t="s">
        <v>115</v>
      </c>
      <c r="H62" s="114" t="s">
        <v>115</v>
      </c>
      <c r="I62" s="122" t="s">
        <v>115</v>
      </c>
      <c r="K62" s="122" t="s">
        <v>115</v>
      </c>
      <c r="L62" s="115">
        <v>62</v>
      </c>
    </row>
    <row r="63" spans="1:12" ht="12.75">
      <c r="A63" s="122" t="s">
        <v>115</v>
      </c>
      <c r="B63" s="114" t="s">
        <v>115</v>
      </c>
      <c r="C63" s="122" t="s">
        <v>115</v>
      </c>
      <c r="D63" s="114" t="s">
        <v>115</v>
      </c>
      <c r="E63" s="122" t="s">
        <v>115</v>
      </c>
      <c r="F63" s="114" t="s">
        <v>115</v>
      </c>
      <c r="G63" s="122" t="s">
        <v>115</v>
      </c>
      <c r="H63" s="114" t="s">
        <v>115</v>
      </c>
      <c r="I63" s="122" t="s">
        <v>115</v>
      </c>
      <c r="K63" s="122" t="s">
        <v>115</v>
      </c>
      <c r="L63" s="115">
        <v>63</v>
      </c>
    </row>
    <row r="64" spans="1:12" ht="12.75">
      <c r="A64" s="122" t="s">
        <v>115</v>
      </c>
      <c r="B64" s="114" t="s">
        <v>115</v>
      </c>
      <c r="C64" s="122" t="s">
        <v>115</v>
      </c>
      <c r="D64" s="114" t="s">
        <v>115</v>
      </c>
      <c r="E64" s="122" t="s">
        <v>115</v>
      </c>
      <c r="F64" s="114" t="s">
        <v>115</v>
      </c>
      <c r="G64" s="122" t="s">
        <v>115</v>
      </c>
      <c r="H64" s="114" t="s">
        <v>115</v>
      </c>
      <c r="I64" s="122" t="s">
        <v>115</v>
      </c>
      <c r="K64" s="122" t="s">
        <v>115</v>
      </c>
      <c r="L64" s="115">
        <v>64</v>
      </c>
    </row>
    <row r="65" spans="1:12" ht="12.75">
      <c r="A65" s="122" t="s">
        <v>115</v>
      </c>
      <c r="B65" s="114" t="s">
        <v>115</v>
      </c>
      <c r="C65" s="122" t="s">
        <v>115</v>
      </c>
      <c r="D65" s="114" t="s">
        <v>115</v>
      </c>
      <c r="E65" s="122" t="s">
        <v>115</v>
      </c>
      <c r="F65" s="114" t="s">
        <v>115</v>
      </c>
      <c r="G65" s="122" t="s">
        <v>115</v>
      </c>
      <c r="H65" s="114" t="s">
        <v>115</v>
      </c>
      <c r="I65" s="122" t="s">
        <v>115</v>
      </c>
      <c r="K65" s="122" t="s">
        <v>115</v>
      </c>
      <c r="L65" s="115">
        <v>65</v>
      </c>
    </row>
    <row r="66" spans="1:12" ht="12.75">
      <c r="A66" s="122" t="s">
        <v>115</v>
      </c>
      <c r="B66" s="114" t="s">
        <v>115</v>
      </c>
      <c r="C66" s="122" t="s">
        <v>115</v>
      </c>
      <c r="D66" s="114" t="s">
        <v>115</v>
      </c>
      <c r="E66" s="122" t="s">
        <v>115</v>
      </c>
      <c r="F66" s="114" t="s">
        <v>115</v>
      </c>
      <c r="G66" s="122" t="s">
        <v>115</v>
      </c>
      <c r="H66" s="114" t="s">
        <v>115</v>
      </c>
      <c r="I66" s="122" t="s">
        <v>115</v>
      </c>
      <c r="K66" s="122" t="s">
        <v>115</v>
      </c>
      <c r="L66" s="115">
        <v>66</v>
      </c>
    </row>
    <row r="67" spans="1:12" ht="12.75">
      <c r="A67" s="122" t="s">
        <v>115</v>
      </c>
      <c r="B67" s="114" t="s">
        <v>115</v>
      </c>
      <c r="C67" s="122" t="s">
        <v>115</v>
      </c>
      <c r="D67" s="114" t="s">
        <v>115</v>
      </c>
      <c r="E67" s="122" t="s">
        <v>115</v>
      </c>
      <c r="F67" s="114" t="s">
        <v>115</v>
      </c>
      <c r="G67" s="122" t="s">
        <v>115</v>
      </c>
      <c r="H67" s="114" t="s">
        <v>115</v>
      </c>
      <c r="I67" s="122" t="s">
        <v>115</v>
      </c>
      <c r="K67" s="122" t="s">
        <v>115</v>
      </c>
      <c r="L67" s="115">
        <v>67</v>
      </c>
    </row>
    <row r="68" spans="1:12" ht="12.75">
      <c r="A68" s="122" t="s">
        <v>115</v>
      </c>
      <c r="B68" s="114" t="s">
        <v>115</v>
      </c>
      <c r="C68" s="122" t="s">
        <v>115</v>
      </c>
      <c r="D68" s="114" t="s">
        <v>115</v>
      </c>
      <c r="E68" s="122" t="s">
        <v>115</v>
      </c>
      <c r="F68" s="114" t="s">
        <v>115</v>
      </c>
      <c r="G68" s="122" t="s">
        <v>115</v>
      </c>
      <c r="H68" s="114" t="s">
        <v>115</v>
      </c>
      <c r="I68" s="122" t="s">
        <v>115</v>
      </c>
      <c r="K68" s="122" t="s">
        <v>115</v>
      </c>
      <c r="L68" s="115">
        <v>68</v>
      </c>
    </row>
    <row r="69" spans="1:12" ht="12.75">
      <c r="A69" s="122" t="s">
        <v>115</v>
      </c>
      <c r="B69" s="114" t="s">
        <v>115</v>
      </c>
      <c r="C69" s="122" t="s">
        <v>115</v>
      </c>
      <c r="D69" s="114" t="s">
        <v>115</v>
      </c>
      <c r="E69" s="122" t="s">
        <v>115</v>
      </c>
      <c r="F69" s="114" t="s">
        <v>115</v>
      </c>
      <c r="G69" s="122" t="s">
        <v>115</v>
      </c>
      <c r="H69" s="114" t="s">
        <v>115</v>
      </c>
      <c r="I69" s="122" t="s">
        <v>115</v>
      </c>
      <c r="K69" s="122" t="s">
        <v>115</v>
      </c>
      <c r="L69" s="115">
        <v>69</v>
      </c>
    </row>
    <row r="70" spans="1:12" ht="12.75">
      <c r="A70" s="122" t="s">
        <v>115</v>
      </c>
      <c r="B70" s="114" t="s">
        <v>115</v>
      </c>
      <c r="C70" s="122" t="s">
        <v>115</v>
      </c>
      <c r="D70" s="114" t="s">
        <v>115</v>
      </c>
      <c r="E70" s="122" t="s">
        <v>115</v>
      </c>
      <c r="F70" s="114" t="s">
        <v>115</v>
      </c>
      <c r="G70" s="122" t="s">
        <v>115</v>
      </c>
      <c r="H70" s="114" t="s">
        <v>115</v>
      </c>
      <c r="I70" s="122" t="s">
        <v>115</v>
      </c>
      <c r="K70" s="122" t="s">
        <v>115</v>
      </c>
      <c r="L70" s="115">
        <v>70</v>
      </c>
    </row>
    <row r="71" spans="1:11" ht="12.75">
      <c r="A71" s="122"/>
      <c r="B71" s="114"/>
      <c r="C71" s="122"/>
      <c r="D71" s="114"/>
      <c r="E71" s="122"/>
      <c r="F71" s="114"/>
      <c r="G71" s="122"/>
      <c r="H71" s="114"/>
      <c r="I71" s="122"/>
      <c r="K71" s="122"/>
    </row>
    <row r="72" spans="1:11" ht="12.75">
      <c r="A72" s="122"/>
      <c r="B72" s="114"/>
      <c r="C72" s="122"/>
      <c r="D72" s="114"/>
      <c r="E72" s="122"/>
      <c r="F72" s="114"/>
      <c r="G72" s="122"/>
      <c r="H72" s="114"/>
      <c r="I72" s="122"/>
      <c r="K72" s="122"/>
    </row>
    <row r="73" spans="1:11" ht="12.75">
      <c r="A73" s="122"/>
      <c r="B73" s="114"/>
      <c r="C73" s="122"/>
      <c r="D73" s="114"/>
      <c r="E73" s="122"/>
      <c r="F73" s="114"/>
      <c r="G73" s="122"/>
      <c r="H73" s="114"/>
      <c r="I73" s="122"/>
      <c r="K73" s="122"/>
    </row>
    <row r="74" spans="1:11" ht="12.75">
      <c r="A74" s="122"/>
      <c r="B74" s="114"/>
      <c r="C74" s="122"/>
      <c r="D74" s="114"/>
      <c r="E74" s="122"/>
      <c r="F74" s="114"/>
      <c r="G74" s="122"/>
      <c r="H74" s="114"/>
      <c r="I74" s="122"/>
      <c r="K74" s="122"/>
    </row>
    <row r="75" spans="1:11" ht="12.75">
      <c r="A75" s="122"/>
      <c r="B75" s="114"/>
      <c r="C75" s="122"/>
      <c r="D75" s="114"/>
      <c r="E75" s="122"/>
      <c r="F75" s="114"/>
      <c r="G75" s="122"/>
      <c r="H75" s="114"/>
      <c r="I75" s="122"/>
      <c r="K75" s="122"/>
    </row>
    <row r="76" spans="1:11" ht="12.75">
      <c r="A76" s="122"/>
      <c r="B76" s="114"/>
      <c r="C76" s="122"/>
      <c r="D76" s="114"/>
      <c r="E76" s="122"/>
      <c r="F76" s="114"/>
      <c r="G76" s="122"/>
      <c r="H76" s="114"/>
      <c r="I76" s="122"/>
      <c r="K76" s="122"/>
    </row>
    <row r="77" spans="1:11" ht="12.75">
      <c r="A77" s="122"/>
      <c r="B77" s="114"/>
      <c r="C77" s="122"/>
      <c r="D77" s="114"/>
      <c r="E77" s="122"/>
      <c r="F77" s="114"/>
      <c r="G77" s="122"/>
      <c r="H77" s="114"/>
      <c r="I77" s="122"/>
      <c r="K77" s="122"/>
    </row>
    <row r="78" spans="1:11" ht="12.75">
      <c r="A78" s="122"/>
      <c r="B78" s="114"/>
      <c r="C78" s="122"/>
      <c r="D78" s="114"/>
      <c r="E78" s="122"/>
      <c r="F78" s="114"/>
      <c r="G78" s="122"/>
      <c r="H78" s="114"/>
      <c r="I78" s="122"/>
      <c r="K78" s="122"/>
    </row>
    <row r="79" spans="1:11" ht="12.75">
      <c r="A79" s="122"/>
      <c r="B79" s="114"/>
      <c r="C79" s="122"/>
      <c r="D79" s="114"/>
      <c r="E79" s="122"/>
      <c r="F79" s="114"/>
      <c r="G79" s="122"/>
      <c r="H79" s="114"/>
      <c r="I79" s="122"/>
      <c r="K79" s="122"/>
    </row>
    <row r="80" spans="1:11" ht="12.75">
      <c r="A80" s="122"/>
      <c r="B80" s="114"/>
      <c r="C80" s="122"/>
      <c r="D80" s="114"/>
      <c r="E80" s="122"/>
      <c r="F80" s="114"/>
      <c r="G80" s="122"/>
      <c r="H80" s="114"/>
      <c r="I80" s="122"/>
      <c r="K80" s="122"/>
    </row>
  </sheetData>
  <sheetProtection selectLockedCells="1"/>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heet34"/>
  <dimension ref="A1:Q80"/>
  <sheetViews>
    <sheetView zoomScalePageLayoutView="0" workbookViewId="0" topLeftCell="A1">
      <selection activeCell="C1" sqref="C1:I70"/>
    </sheetView>
  </sheetViews>
  <sheetFormatPr defaultColWidth="9.140625" defaultRowHeight="12.75"/>
  <cols>
    <col min="1" max="1" width="5.7109375" style="134" customWidth="1"/>
    <col min="2" max="2" width="5.7109375" style="135" customWidth="1"/>
    <col min="3" max="3" width="5.7109375" style="134" customWidth="1"/>
    <col min="4" max="4" width="5.7109375" style="135" customWidth="1"/>
    <col min="5" max="5" width="5.7109375" style="134" customWidth="1"/>
    <col min="6" max="6" width="5.7109375" style="135" customWidth="1"/>
    <col min="7" max="7" width="5.7109375" style="134" customWidth="1"/>
    <col min="8" max="8" width="5.7109375" style="135" customWidth="1"/>
    <col min="9" max="9" width="5.7109375" style="134" customWidth="1"/>
    <col min="10" max="11" width="11.57421875" style="113" customWidth="1"/>
    <col min="12" max="12" width="13.7109375" style="115" customWidth="1"/>
    <col min="13" max="13" width="9.140625" style="113" customWidth="1"/>
    <col min="14" max="14" width="11.140625" style="113" customWidth="1"/>
    <col min="15" max="15" width="34.57421875" style="113" customWidth="1"/>
    <col min="16" max="16" width="9.140625" style="113" customWidth="1"/>
    <col min="17" max="17" width="13.28125" style="113" customWidth="1"/>
    <col min="18" max="16384" width="9.140625" style="113" customWidth="1"/>
  </cols>
  <sheetData>
    <row r="1" spans="1:15" ht="24" customHeight="1">
      <c r="A1" s="109" t="s">
        <v>17</v>
      </c>
      <c r="B1" s="109" t="s">
        <v>18</v>
      </c>
      <c r="C1" s="109">
        <v>1</v>
      </c>
      <c r="D1" s="109">
        <v>2</v>
      </c>
      <c r="E1" s="109">
        <v>3</v>
      </c>
      <c r="F1" s="109">
        <v>4</v>
      </c>
      <c r="G1" s="109">
        <v>5</v>
      </c>
      <c r="H1" s="109">
        <v>6</v>
      </c>
      <c r="I1" s="109">
        <v>7</v>
      </c>
      <c r="J1" s="110" t="s">
        <v>73</v>
      </c>
      <c r="K1" s="111" t="s">
        <v>70</v>
      </c>
      <c r="L1" s="112" t="s">
        <v>71</v>
      </c>
      <c r="O1" s="136" t="s">
        <v>346</v>
      </c>
    </row>
    <row r="2" spans="1:12" ht="12.75">
      <c r="A2" s="111" t="s">
        <v>47</v>
      </c>
      <c r="B2" s="114" t="s">
        <v>47</v>
      </c>
      <c r="C2" s="111" t="s">
        <v>47</v>
      </c>
      <c r="D2" s="114" t="s">
        <v>47</v>
      </c>
      <c r="E2" s="111" t="s">
        <v>47</v>
      </c>
      <c r="F2" s="114" t="s">
        <v>47</v>
      </c>
      <c r="G2" s="111" t="s">
        <v>47</v>
      </c>
      <c r="H2" s="114" t="s">
        <v>47</v>
      </c>
      <c r="I2" s="111" t="s">
        <v>47</v>
      </c>
      <c r="J2" s="110" t="s">
        <v>73</v>
      </c>
      <c r="K2" s="111" t="s">
        <v>47</v>
      </c>
      <c r="L2" s="115">
        <v>2</v>
      </c>
    </row>
    <row r="3" spans="1:12" ht="12.75">
      <c r="A3" s="111" t="s">
        <v>47</v>
      </c>
      <c r="B3" s="114" t="s">
        <v>47</v>
      </c>
      <c r="C3" s="111" t="s">
        <v>47</v>
      </c>
      <c r="D3" s="114" t="s">
        <v>47</v>
      </c>
      <c r="E3" s="111" t="s">
        <v>47</v>
      </c>
      <c r="F3" s="114" t="s">
        <v>47</v>
      </c>
      <c r="G3" s="111" t="s">
        <v>47</v>
      </c>
      <c r="H3" s="114" t="s">
        <v>47</v>
      </c>
      <c r="I3" s="111" t="s">
        <v>47</v>
      </c>
      <c r="K3" s="111" t="s">
        <v>47</v>
      </c>
      <c r="L3" s="115">
        <v>3</v>
      </c>
    </row>
    <row r="4" spans="1:17" ht="12.75">
      <c r="A4" s="111" t="s">
        <v>47</v>
      </c>
      <c r="B4" s="114" t="s">
        <v>47</v>
      </c>
      <c r="C4" s="111" t="s">
        <v>47</v>
      </c>
      <c r="D4" s="114" t="s">
        <v>47</v>
      </c>
      <c r="E4" s="111" t="s">
        <v>47</v>
      </c>
      <c r="F4" s="114" t="s">
        <v>47</v>
      </c>
      <c r="G4" s="111" t="s">
        <v>47</v>
      </c>
      <c r="H4" s="114" t="s">
        <v>47</v>
      </c>
      <c r="I4" s="111" t="s">
        <v>47</v>
      </c>
      <c r="K4" s="111" t="s">
        <v>47</v>
      </c>
      <c r="L4" s="115">
        <v>4</v>
      </c>
      <c r="N4" s="116" t="s">
        <v>16</v>
      </c>
      <c r="O4" s="117" t="s">
        <v>27</v>
      </c>
      <c r="Q4" s="118"/>
    </row>
    <row r="5" spans="1:17" ht="12.75">
      <c r="A5" s="111" t="s">
        <v>47</v>
      </c>
      <c r="B5" s="114" t="s">
        <v>47</v>
      </c>
      <c r="C5" s="111" t="s">
        <v>47</v>
      </c>
      <c r="D5" s="114" t="s">
        <v>47</v>
      </c>
      <c r="E5" s="111" t="s">
        <v>47</v>
      </c>
      <c r="F5" s="114" t="s">
        <v>47</v>
      </c>
      <c r="G5" s="111" t="s">
        <v>47</v>
      </c>
      <c r="H5" s="114" t="s">
        <v>47</v>
      </c>
      <c r="I5" s="111" t="s">
        <v>47</v>
      </c>
      <c r="K5" s="111" t="s">
        <v>47</v>
      </c>
      <c r="L5" s="115">
        <v>5</v>
      </c>
      <c r="N5" s="119" t="s">
        <v>17</v>
      </c>
      <c r="O5" s="120" t="s">
        <v>91</v>
      </c>
      <c r="Q5" s="118"/>
    </row>
    <row r="6" spans="1:15" ht="12.75">
      <c r="A6" s="121" t="s">
        <v>47</v>
      </c>
      <c r="B6" s="114" t="s">
        <v>47</v>
      </c>
      <c r="C6" s="121" t="s">
        <v>47</v>
      </c>
      <c r="D6" s="114" t="s">
        <v>47</v>
      </c>
      <c r="E6" s="121" t="s">
        <v>47</v>
      </c>
      <c r="F6" s="114" t="s">
        <v>47</v>
      </c>
      <c r="G6" s="121" t="s">
        <v>47</v>
      </c>
      <c r="H6" s="114" t="s">
        <v>47</v>
      </c>
      <c r="I6" s="121" t="s">
        <v>47</v>
      </c>
      <c r="K6" s="121" t="s">
        <v>47</v>
      </c>
      <c r="L6" s="115">
        <v>6</v>
      </c>
      <c r="N6" s="119" t="s">
        <v>18</v>
      </c>
      <c r="O6" s="120" t="s">
        <v>92</v>
      </c>
    </row>
    <row r="7" spans="1:15" ht="12.75">
      <c r="A7" s="122" t="s">
        <v>47</v>
      </c>
      <c r="B7" s="114" t="s">
        <v>47</v>
      </c>
      <c r="C7" s="122" t="s">
        <v>47</v>
      </c>
      <c r="D7" s="114" t="s">
        <v>47</v>
      </c>
      <c r="E7" s="122" t="s">
        <v>47</v>
      </c>
      <c r="F7" s="114" t="s">
        <v>47</v>
      </c>
      <c r="G7" s="122" t="s">
        <v>47</v>
      </c>
      <c r="H7" s="114" t="s">
        <v>47</v>
      </c>
      <c r="I7" s="122" t="s">
        <v>47</v>
      </c>
      <c r="K7" s="122" t="s">
        <v>47</v>
      </c>
      <c r="L7" s="115">
        <v>7</v>
      </c>
      <c r="N7" s="119" t="s">
        <v>19</v>
      </c>
      <c r="O7" s="120" t="s">
        <v>219</v>
      </c>
    </row>
    <row r="8" spans="1:15" ht="12.75">
      <c r="A8" s="121" t="s">
        <v>47</v>
      </c>
      <c r="B8" s="114" t="s">
        <v>47</v>
      </c>
      <c r="C8" s="121" t="s">
        <v>47</v>
      </c>
      <c r="D8" s="114" t="s">
        <v>47</v>
      </c>
      <c r="E8" s="121" t="s">
        <v>47</v>
      </c>
      <c r="F8" s="114" t="s">
        <v>47</v>
      </c>
      <c r="G8" s="121" t="s">
        <v>47</v>
      </c>
      <c r="H8" s="114" t="s">
        <v>47</v>
      </c>
      <c r="I8" s="121" t="s">
        <v>47</v>
      </c>
      <c r="K8" s="121" t="s">
        <v>47</v>
      </c>
      <c r="L8" s="115">
        <v>8</v>
      </c>
      <c r="N8" s="119" t="s">
        <v>20</v>
      </c>
      <c r="O8" s="120" t="s">
        <v>220</v>
      </c>
    </row>
    <row r="9" spans="1:15" ht="12.75">
      <c r="A9" s="122" t="s">
        <v>48</v>
      </c>
      <c r="B9" s="114" t="s">
        <v>48</v>
      </c>
      <c r="C9" s="122" t="s">
        <v>48</v>
      </c>
      <c r="D9" s="114" t="s">
        <v>48</v>
      </c>
      <c r="E9" s="122" t="s">
        <v>48</v>
      </c>
      <c r="F9" s="114" t="s">
        <v>48</v>
      </c>
      <c r="G9" s="122" t="s">
        <v>48</v>
      </c>
      <c r="H9" s="114" t="s">
        <v>48</v>
      </c>
      <c r="I9" s="122" t="s">
        <v>48</v>
      </c>
      <c r="K9" s="122" t="s">
        <v>48</v>
      </c>
      <c r="L9" s="115">
        <v>9</v>
      </c>
      <c r="N9" s="119" t="s">
        <v>21</v>
      </c>
      <c r="O9" s="120" t="s">
        <v>233</v>
      </c>
    </row>
    <row r="10" spans="1:15" ht="12.75">
      <c r="A10" s="122" t="s">
        <v>48</v>
      </c>
      <c r="B10" s="114" t="s">
        <v>48</v>
      </c>
      <c r="C10" s="122" t="s">
        <v>48</v>
      </c>
      <c r="D10" s="114" t="s">
        <v>48</v>
      </c>
      <c r="E10" s="122" t="s">
        <v>48</v>
      </c>
      <c r="F10" s="114" t="s">
        <v>48</v>
      </c>
      <c r="G10" s="122" t="s">
        <v>48</v>
      </c>
      <c r="H10" s="114" t="s">
        <v>48</v>
      </c>
      <c r="I10" s="122" t="s">
        <v>48</v>
      </c>
      <c r="K10" s="122" t="s">
        <v>48</v>
      </c>
      <c r="L10" s="115">
        <v>10</v>
      </c>
      <c r="N10" s="119" t="s">
        <v>37</v>
      </c>
      <c r="O10" s="120" t="s">
        <v>184</v>
      </c>
    </row>
    <row r="11" spans="1:15" ht="12.75">
      <c r="A11" s="122" t="s">
        <v>49</v>
      </c>
      <c r="B11" s="114" t="s">
        <v>49</v>
      </c>
      <c r="C11" s="122" t="s">
        <v>49</v>
      </c>
      <c r="D11" s="114" t="s">
        <v>49</v>
      </c>
      <c r="E11" s="122" t="s">
        <v>49</v>
      </c>
      <c r="F11" s="114" t="s">
        <v>49</v>
      </c>
      <c r="G11" s="122" t="s">
        <v>49</v>
      </c>
      <c r="H11" s="114" t="s">
        <v>49</v>
      </c>
      <c r="I11" s="122" t="s">
        <v>49</v>
      </c>
      <c r="K11" s="122" t="s">
        <v>49</v>
      </c>
      <c r="L11" s="115">
        <v>11</v>
      </c>
      <c r="N11" s="119" t="s">
        <v>67</v>
      </c>
      <c r="O11" s="120" t="s">
        <v>185</v>
      </c>
    </row>
    <row r="12" spans="1:15" ht="12.75">
      <c r="A12" s="122" t="s">
        <v>49</v>
      </c>
      <c r="B12" s="114" t="s">
        <v>49</v>
      </c>
      <c r="C12" s="122" t="s">
        <v>49</v>
      </c>
      <c r="D12" s="114" t="s">
        <v>49</v>
      </c>
      <c r="E12" s="122" t="s">
        <v>49</v>
      </c>
      <c r="F12" s="114" t="s">
        <v>49</v>
      </c>
      <c r="G12" s="122" t="s">
        <v>49</v>
      </c>
      <c r="H12" s="114" t="s">
        <v>49</v>
      </c>
      <c r="I12" s="122" t="s">
        <v>49</v>
      </c>
      <c r="K12" s="122" t="s">
        <v>49</v>
      </c>
      <c r="L12" s="115">
        <v>12</v>
      </c>
      <c r="N12" s="119" t="s">
        <v>66</v>
      </c>
      <c r="O12" s="120" t="s">
        <v>186</v>
      </c>
    </row>
    <row r="13" spans="1:15" ht="12.75">
      <c r="A13" s="122" t="s">
        <v>50</v>
      </c>
      <c r="B13" s="114" t="s">
        <v>50</v>
      </c>
      <c r="C13" s="122" t="s">
        <v>50</v>
      </c>
      <c r="D13" s="114" t="s">
        <v>50</v>
      </c>
      <c r="E13" s="122" t="s">
        <v>50</v>
      </c>
      <c r="F13" s="114" t="s">
        <v>50</v>
      </c>
      <c r="G13" s="122" t="s">
        <v>50</v>
      </c>
      <c r="H13" s="114" t="s">
        <v>50</v>
      </c>
      <c r="I13" s="122" t="s">
        <v>50</v>
      </c>
      <c r="K13" s="122" t="s">
        <v>50</v>
      </c>
      <c r="L13" s="115">
        <v>13</v>
      </c>
      <c r="N13" s="123" t="s">
        <v>30</v>
      </c>
      <c r="O13" s="120" t="s">
        <v>187</v>
      </c>
    </row>
    <row r="14" spans="1:15" ht="12.75">
      <c r="A14" s="122" t="s">
        <v>50</v>
      </c>
      <c r="B14" s="114" t="s">
        <v>50</v>
      </c>
      <c r="C14" s="122" t="s">
        <v>50</v>
      </c>
      <c r="D14" s="114" t="s">
        <v>50</v>
      </c>
      <c r="E14" s="122" t="s">
        <v>50</v>
      </c>
      <c r="F14" s="114" t="s">
        <v>50</v>
      </c>
      <c r="G14" s="122" t="s">
        <v>50</v>
      </c>
      <c r="H14" s="114" t="s">
        <v>50</v>
      </c>
      <c r="I14" s="122" t="s">
        <v>50</v>
      </c>
      <c r="K14" s="122" t="s">
        <v>50</v>
      </c>
      <c r="L14" s="115">
        <v>14</v>
      </c>
      <c r="N14" s="124" t="s">
        <v>37</v>
      </c>
      <c r="O14" s="120" t="s">
        <v>182</v>
      </c>
    </row>
    <row r="15" spans="1:15" ht="12.75">
      <c r="A15" s="122" t="s">
        <v>51</v>
      </c>
      <c r="B15" s="114" t="s">
        <v>51</v>
      </c>
      <c r="C15" s="122" t="s">
        <v>51</v>
      </c>
      <c r="D15" s="114" t="s">
        <v>51</v>
      </c>
      <c r="E15" s="122" t="s">
        <v>51</v>
      </c>
      <c r="F15" s="114" t="s">
        <v>51</v>
      </c>
      <c r="G15" s="122" t="s">
        <v>51</v>
      </c>
      <c r="H15" s="114" t="s">
        <v>51</v>
      </c>
      <c r="I15" s="122" t="s">
        <v>51</v>
      </c>
      <c r="K15" s="122" t="s">
        <v>51</v>
      </c>
      <c r="L15" s="115">
        <v>15</v>
      </c>
      <c r="N15" s="124" t="s">
        <v>41</v>
      </c>
      <c r="O15" s="120" t="s">
        <v>183</v>
      </c>
    </row>
    <row r="16" spans="1:15" ht="12.75">
      <c r="A16" s="122" t="s">
        <v>51</v>
      </c>
      <c r="B16" s="114" t="s">
        <v>51</v>
      </c>
      <c r="C16" s="122" t="s">
        <v>51</v>
      </c>
      <c r="D16" s="114" t="s">
        <v>51</v>
      </c>
      <c r="E16" s="122" t="s">
        <v>51</v>
      </c>
      <c r="F16" s="114" t="s">
        <v>51</v>
      </c>
      <c r="G16" s="122" t="s">
        <v>51</v>
      </c>
      <c r="H16" s="114" t="s">
        <v>51</v>
      </c>
      <c r="I16" s="122" t="s">
        <v>51</v>
      </c>
      <c r="K16" s="122" t="s">
        <v>51</v>
      </c>
      <c r="L16" s="115">
        <v>16</v>
      </c>
      <c r="N16" s="115"/>
      <c r="O16" s="120" t="s">
        <v>188</v>
      </c>
    </row>
    <row r="17" spans="1:15" ht="12.75">
      <c r="A17" s="122" t="s">
        <v>114</v>
      </c>
      <c r="B17" s="114" t="s">
        <v>114</v>
      </c>
      <c r="C17" s="122" t="s">
        <v>114</v>
      </c>
      <c r="D17" s="114" t="s">
        <v>114</v>
      </c>
      <c r="E17" s="122" t="s">
        <v>114</v>
      </c>
      <c r="F17" s="114" t="s">
        <v>114</v>
      </c>
      <c r="G17" s="122" t="s">
        <v>114</v>
      </c>
      <c r="H17" s="114" t="s">
        <v>114</v>
      </c>
      <c r="I17" s="122" t="s">
        <v>114</v>
      </c>
      <c r="K17" s="122" t="s">
        <v>114</v>
      </c>
      <c r="L17" s="115">
        <v>17</v>
      </c>
      <c r="N17" s="115"/>
      <c r="O17" s="120" t="s">
        <v>189</v>
      </c>
    </row>
    <row r="18" spans="1:15" ht="12.75">
      <c r="A18" s="122" t="s">
        <v>114</v>
      </c>
      <c r="B18" s="114" t="s">
        <v>114</v>
      </c>
      <c r="C18" s="122" t="s">
        <v>114</v>
      </c>
      <c r="D18" s="114" t="s">
        <v>114</v>
      </c>
      <c r="E18" s="122" t="s">
        <v>114</v>
      </c>
      <c r="F18" s="114" t="s">
        <v>114</v>
      </c>
      <c r="G18" s="122" t="s">
        <v>114</v>
      </c>
      <c r="H18" s="114" t="s">
        <v>114</v>
      </c>
      <c r="I18" s="122" t="s">
        <v>114</v>
      </c>
      <c r="K18" s="122" t="s">
        <v>114</v>
      </c>
      <c r="L18" s="115">
        <v>18</v>
      </c>
      <c r="N18" s="125"/>
      <c r="O18" s="120" t="s">
        <v>190</v>
      </c>
    </row>
    <row r="19" spans="1:15" ht="12.75">
      <c r="A19" s="122" t="s">
        <v>115</v>
      </c>
      <c r="B19" s="114" t="s">
        <v>115</v>
      </c>
      <c r="C19" s="122" t="s">
        <v>115</v>
      </c>
      <c r="D19" s="114" t="s">
        <v>115</v>
      </c>
      <c r="E19" s="122" t="s">
        <v>115</v>
      </c>
      <c r="F19" s="114" t="s">
        <v>115</v>
      </c>
      <c r="G19" s="122" t="s">
        <v>115</v>
      </c>
      <c r="H19" s="114" t="s">
        <v>115</v>
      </c>
      <c r="I19" s="122" t="s">
        <v>115</v>
      </c>
      <c r="K19" s="122" t="s">
        <v>115</v>
      </c>
      <c r="L19" s="115">
        <v>19</v>
      </c>
      <c r="N19" s="126" t="s">
        <v>22</v>
      </c>
      <c r="O19" s="120" t="s">
        <v>191</v>
      </c>
    </row>
    <row r="20" spans="1:15" ht="12.75">
      <c r="A20" s="122" t="s">
        <v>115</v>
      </c>
      <c r="B20" s="114" t="s">
        <v>115</v>
      </c>
      <c r="C20" s="122" t="s">
        <v>115</v>
      </c>
      <c r="D20" s="114" t="s">
        <v>115</v>
      </c>
      <c r="E20" s="122" t="s">
        <v>115</v>
      </c>
      <c r="F20" s="114" t="s">
        <v>115</v>
      </c>
      <c r="G20" s="122" t="s">
        <v>115</v>
      </c>
      <c r="H20" s="114" t="s">
        <v>115</v>
      </c>
      <c r="I20" s="122" t="s">
        <v>115</v>
      </c>
      <c r="K20" s="122" t="s">
        <v>115</v>
      </c>
      <c r="L20" s="115">
        <v>20</v>
      </c>
      <c r="N20" s="127" t="s">
        <v>23</v>
      </c>
      <c r="O20" s="120" t="s">
        <v>192</v>
      </c>
    </row>
    <row r="21" spans="1:15" ht="12.75">
      <c r="A21" s="122" t="s">
        <v>115</v>
      </c>
      <c r="B21" s="114" t="s">
        <v>115</v>
      </c>
      <c r="C21" s="122" t="s">
        <v>115</v>
      </c>
      <c r="D21" s="114" t="s">
        <v>115</v>
      </c>
      <c r="E21" s="122" t="s">
        <v>115</v>
      </c>
      <c r="F21" s="114" t="s">
        <v>115</v>
      </c>
      <c r="G21" s="122" t="s">
        <v>115</v>
      </c>
      <c r="H21" s="114" t="s">
        <v>115</v>
      </c>
      <c r="I21" s="122" t="s">
        <v>115</v>
      </c>
      <c r="K21" s="122" t="s">
        <v>115</v>
      </c>
      <c r="L21" s="115">
        <v>21</v>
      </c>
      <c r="N21" s="127" t="s">
        <v>24</v>
      </c>
      <c r="O21" s="120" t="s">
        <v>193</v>
      </c>
    </row>
    <row r="22" spans="1:15" ht="12.75">
      <c r="A22" s="122" t="s">
        <v>115</v>
      </c>
      <c r="B22" s="114" t="s">
        <v>115</v>
      </c>
      <c r="C22" s="122" t="s">
        <v>115</v>
      </c>
      <c r="D22" s="114" t="s">
        <v>115</v>
      </c>
      <c r="E22" s="122" t="s">
        <v>115</v>
      </c>
      <c r="F22" s="114" t="s">
        <v>115</v>
      </c>
      <c r="G22" s="122" t="s">
        <v>115</v>
      </c>
      <c r="H22" s="114" t="s">
        <v>115</v>
      </c>
      <c r="I22" s="122" t="s">
        <v>115</v>
      </c>
      <c r="K22" s="122" t="s">
        <v>115</v>
      </c>
      <c r="L22" s="115">
        <v>22</v>
      </c>
      <c r="N22" s="127" t="s">
        <v>25</v>
      </c>
      <c r="O22" s="120" t="s">
        <v>194</v>
      </c>
    </row>
    <row r="23" spans="1:15" ht="12.75">
      <c r="A23" s="122" t="s">
        <v>115</v>
      </c>
      <c r="B23" s="114" t="s">
        <v>115</v>
      </c>
      <c r="C23" s="122" t="s">
        <v>115</v>
      </c>
      <c r="D23" s="114" t="s">
        <v>115</v>
      </c>
      <c r="E23" s="122" t="s">
        <v>115</v>
      </c>
      <c r="F23" s="114" t="s">
        <v>115</v>
      </c>
      <c r="G23" s="122" t="s">
        <v>115</v>
      </c>
      <c r="H23" s="114" t="s">
        <v>115</v>
      </c>
      <c r="I23" s="122" t="s">
        <v>115</v>
      </c>
      <c r="K23" s="122" t="s">
        <v>115</v>
      </c>
      <c r="L23" s="115">
        <v>23</v>
      </c>
      <c r="N23" s="128"/>
      <c r="O23" s="120" t="s">
        <v>195</v>
      </c>
    </row>
    <row r="24" spans="1:15" ht="12.75">
      <c r="A24" s="122" t="s">
        <v>115</v>
      </c>
      <c r="B24" s="114" t="s">
        <v>115</v>
      </c>
      <c r="C24" s="122" t="s">
        <v>115</v>
      </c>
      <c r="D24" s="114" t="s">
        <v>115</v>
      </c>
      <c r="E24" s="122" t="s">
        <v>115</v>
      </c>
      <c r="F24" s="114" t="s">
        <v>115</v>
      </c>
      <c r="G24" s="122" t="s">
        <v>115</v>
      </c>
      <c r="H24" s="114" t="s">
        <v>115</v>
      </c>
      <c r="I24" s="122" t="s">
        <v>115</v>
      </c>
      <c r="K24" s="122" t="s">
        <v>115</v>
      </c>
      <c r="L24" s="115">
        <v>24</v>
      </c>
      <c r="N24" s="129" t="s">
        <v>26</v>
      </c>
      <c r="O24" s="120" t="s">
        <v>196</v>
      </c>
    </row>
    <row r="25" spans="1:15" ht="12.75">
      <c r="A25" s="122" t="s">
        <v>115</v>
      </c>
      <c r="B25" s="114" t="s">
        <v>115</v>
      </c>
      <c r="C25" s="122" t="s">
        <v>115</v>
      </c>
      <c r="D25" s="114" t="s">
        <v>115</v>
      </c>
      <c r="E25" s="122" t="s">
        <v>115</v>
      </c>
      <c r="F25" s="114" t="s">
        <v>115</v>
      </c>
      <c r="G25" s="122" t="s">
        <v>115</v>
      </c>
      <c r="H25" s="114" t="s">
        <v>115</v>
      </c>
      <c r="I25" s="122" t="s">
        <v>115</v>
      </c>
      <c r="K25" s="122" t="s">
        <v>115</v>
      </c>
      <c r="L25" s="115">
        <v>25</v>
      </c>
      <c r="N25" s="130" t="s">
        <v>25</v>
      </c>
      <c r="O25" s="120" t="s">
        <v>197</v>
      </c>
    </row>
    <row r="26" spans="1:15" ht="12.75">
      <c r="A26" s="122" t="s">
        <v>115</v>
      </c>
      <c r="B26" s="114" t="s">
        <v>115</v>
      </c>
      <c r="C26" s="122" t="s">
        <v>115</v>
      </c>
      <c r="D26" s="114" t="s">
        <v>115</v>
      </c>
      <c r="E26" s="122" t="s">
        <v>115</v>
      </c>
      <c r="F26" s="114" t="s">
        <v>115</v>
      </c>
      <c r="G26" s="122" t="s">
        <v>115</v>
      </c>
      <c r="H26" s="114" t="s">
        <v>115</v>
      </c>
      <c r="I26" s="122" t="s">
        <v>115</v>
      </c>
      <c r="K26" s="122" t="s">
        <v>115</v>
      </c>
      <c r="L26" s="115">
        <v>26</v>
      </c>
      <c r="N26" s="130" t="s">
        <v>24</v>
      </c>
      <c r="O26" s="120" t="s">
        <v>221</v>
      </c>
    </row>
    <row r="27" spans="1:15" ht="12.75">
      <c r="A27" s="122" t="s">
        <v>115</v>
      </c>
      <c r="B27" s="114" t="s">
        <v>115</v>
      </c>
      <c r="C27" s="122" t="s">
        <v>115</v>
      </c>
      <c r="D27" s="114" t="s">
        <v>115</v>
      </c>
      <c r="E27" s="122" t="s">
        <v>115</v>
      </c>
      <c r="F27" s="114" t="s">
        <v>115</v>
      </c>
      <c r="G27" s="122" t="s">
        <v>115</v>
      </c>
      <c r="H27" s="114" t="s">
        <v>115</v>
      </c>
      <c r="I27" s="122" t="s">
        <v>115</v>
      </c>
      <c r="K27" s="122" t="s">
        <v>115</v>
      </c>
      <c r="L27" s="115">
        <v>27</v>
      </c>
      <c r="O27" s="131"/>
    </row>
    <row r="28" spans="1:12" ht="12.75">
      <c r="A28" s="122" t="s">
        <v>115</v>
      </c>
      <c r="B28" s="114" t="s">
        <v>115</v>
      </c>
      <c r="C28" s="122" t="s">
        <v>115</v>
      </c>
      <c r="D28" s="114" t="s">
        <v>115</v>
      </c>
      <c r="E28" s="122" t="s">
        <v>115</v>
      </c>
      <c r="F28" s="114" t="s">
        <v>115</v>
      </c>
      <c r="G28" s="122" t="s">
        <v>115</v>
      </c>
      <c r="H28" s="114" t="s">
        <v>115</v>
      </c>
      <c r="I28" s="122" t="s">
        <v>115</v>
      </c>
      <c r="K28" s="122" t="s">
        <v>115</v>
      </c>
      <c r="L28" s="115">
        <v>28</v>
      </c>
    </row>
    <row r="29" spans="1:12" ht="12.75">
      <c r="A29" s="122" t="s">
        <v>115</v>
      </c>
      <c r="B29" s="114" t="s">
        <v>115</v>
      </c>
      <c r="C29" s="122" t="s">
        <v>115</v>
      </c>
      <c r="D29" s="114" t="s">
        <v>115</v>
      </c>
      <c r="E29" s="122" t="s">
        <v>115</v>
      </c>
      <c r="F29" s="114" t="s">
        <v>115</v>
      </c>
      <c r="G29" s="122" t="s">
        <v>115</v>
      </c>
      <c r="H29" s="114" t="s">
        <v>115</v>
      </c>
      <c r="I29" s="122" t="s">
        <v>115</v>
      </c>
      <c r="K29" s="122" t="s">
        <v>115</v>
      </c>
      <c r="L29" s="115">
        <v>29</v>
      </c>
    </row>
    <row r="30" spans="1:15" ht="12.75">
      <c r="A30" s="122" t="s">
        <v>115</v>
      </c>
      <c r="B30" s="114" t="s">
        <v>115</v>
      </c>
      <c r="C30" s="122" t="s">
        <v>115</v>
      </c>
      <c r="D30" s="114" t="s">
        <v>115</v>
      </c>
      <c r="E30" s="122" t="s">
        <v>115</v>
      </c>
      <c r="F30" s="114" t="s">
        <v>115</v>
      </c>
      <c r="G30" s="122" t="s">
        <v>115</v>
      </c>
      <c r="H30" s="114" t="s">
        <v>115</v>
      </c>
      <c r="I30" s="122" t="s">
        <v>115</v>
      </c>
      <c r="K30" s="122" t="s">
        <v>115</v>
      </c>
      <c r="L30" s="115">
        <v>30</v>
      </c>
      <c r="O30" s="132" t="s">
        <v>28</v>
      </c>
    </row>
    <row r="31" spans="1:15" ht="12.75">
      <c r="A31" s="122" t="s">
        <v>115</v>
      </c>
      <c r="B31" s="114" t="s">
        <v>115</v>
      </c>
      <c r="C31" s="122" t="s">
        <v>115</v>
      </c>
      <c r="D31" s="114" t="s">
        <v>115</v>
      </c>
      <c r="E31" s="122" t="s">
        <v>115</v>
      </c>
      <c r="F31" s="114" t="s">
        <v>115</v>
      </c>
      <c r="G31" s="122" t="s">
        <v>115</v>
      </c>
      <c r="H31" s="114" t="s">
        <v>115</v>
      </c>
      <c r="I31" s="122" t="s">
        <v>115</v>
      </c>
      <c r="K31" s="122" t="s">
        <v>115</v>
      </c>
      <c r="L31" s="115">
        <v>31</v>
      </c>
      <c r="O31" s="133" t="s">
        <v>187</v>
      </c>
    </row>
    <row r="32" spans="1:15" ht="12.75">
      <c r="A32" s="122" t="s">
        <v>115</v>
      </c>
      <c r="B32" s="114" t="s">
        <v>115</v>
      </c>
      <c r="C32" s="122" t="s">
        <v>115</v>
      </c>
      <c r="D32" s="114" t="s">
        <v>115</v>
      </c>
      <c r="E32" s="122" t="s">
        <v>115</v>
      </c>
      <c r="F32" s="114" t="s">
        <v>115</v>
      </c>
      <c r="G32" s="122" t="s">
        <v>115</v>
      </c>
      <c r="H32" s="114" t="s">
        <v>115</v>
      </c>
      <c r="I32" s="122" t="s">
        <v>115</v>
      </c>
      <c r="K32" s="122" t="s">
        <v>115</v>
      </c>
      <c r="L32" s="115">
        <v>32</v>
      </c>
      <c r="O32" s="133" t="s">
        <v>182</v>
      </c>
    </row>
    <row r="33" spans="1:15" ht="12.75">
      <c r="A33" s="122" t="s">
        <v>115</v>
      </c>
      <c r="B33" s="114" t="s">
        <v>115</v>
      </c>
      <c r="C33" s="122" t="s">
        <v>115</v>
      </c>
      <c r="D33" s="114" t="s">
        <v>115</v>
      </c>
      <c r="E33" s="122" t="s">
        <v>115</v>
      </c>
      <c r="F33" s="114" t="s">
        <v>115</v>
      </c>
      <c r="G33" s="122" t="s">
        <v>115</v>
      </c>
      <c r="H33" s="114" t="s">
        <v>115</v>
      </c>
      <c r="I33" s="122" t="s">
        <v>115</v>
      </c>
      <c r="K33" s="122" t="s">
        <v>115</v>
      </c>
      <c r="L33" s="115">
        <v>33</v>
      </c>
      <c r="O33" s="133" t="s">
        <v>183</v>
      </c>
    </row>
    <row r="34" spans="1:15" ht="12.75">
      <c r="A34" s="122" t="s">
        <v>115</v>
      </c>
      <c r="B34" s="114" t="s">
        <v>115</v>
      </c>
      <c r="C34" s="122" t="s">
        <v>115</v>
      </c>
      <c r="D34" s="114" t="s">
        <v>115</v>
      </c>
      <c r="E34" s="122" t="s">
        <v>115</v>
      </c>
      <c r="F34" s="114" t="s">
        <v>115</v>
      </c>
      <c r="G34" s="122" t="s">
        <v>115</v>
      </c>
      <c r="H34" s="114" t="s">
        <v>115</v>
      </c>
      <c r="I34" s="122" t="s">
        <v>115</v>
      </c>
      <c r="K34" s="122" t="s">
        <v>115</v>
      </c>
      <c r="L34" s="115">
        <v>34</v>
      </c>
      <c r="O34" s="133" t="s">
        <v>188</v>
      </c>
    </row>
    <row r="35" spans="1:15" ht="12.75">
      <c r="A35" s="122" t="s">
        <v>115</v>
      </c>
      <c r="B35" s="114" t="s">
        <v>115</v>
      </c>
      <c r="C35" s="122" t="s">
        <v>115</v>
      </c>
      <c r="D35" s="114" t="s">
        <v>115</v>
      </c>
      <c r="E35" s="122" t="s">
        <v>115</v>
      </c>
      <c r="F35" s="114" t="s">
        <v>115</v>
      </c>
      <c r="G35" s="122" t="s">
        <v>115</v>
      </c>
      <c r="H35" s="114" t="s">
        <v>115</v>
      </c>
      <c r="I35" s="122" t="s">
        <v>115</v>
      </c>
      <c r="K35" s="122" t="s">
        <v>115</v>
      </c>
      <c r="L35" s="115">
        <v>35</v>
      </c>
      <c r="O35" s="133" t="s">
        <v>189</v>
      </c>
    </row>
    <row r="36" spans="1:15" ht="12.75">
      <c r="A36" s="122" t="s">
        <v>115</v>
      </c>
      <c r="B36" s="114" t="s">
        <v>115</v>
      </c>
      <c r="C36" s="122" t="s">
        <v>115</v>
      </c>
      <c r="D36" s="114" t="s">
        <v>115</v>
      </c>
      <c r="E36" s="122" t="s">
        <v>115</v>
      </c>
      <c r="F36" s="114" t="s">
        <v>115</v>
      </c>
      <c r="G36" s="122" t="s">
        <v>115</v>
      </c>
      <c r="H36" s="114" t="s">
        <v>115</v>
      </c>
      <c r="I36" s="122" t="s">
        <v>115</v>
      </c>
      <c r="K36" s="122" t="s">
        <v>115</v>
      </c>
      <c r="L36" s="115">
        <v>36</v>
      </c>
      <c r="O36" s="133" t="s">
        <v>190</v>
      </c>
    </row>
    <row r="37" spans="1:15" ht="12.75">
      <c r="A37" s="122" t="s">
        <v>115</v>
      </c>
      <c r="B37" s="114" t="s">
        <v>115</v>
      </c>
      <c r="C37" s="122" t="s">
        <v>115</v>
      </c>
      <c r="D37" s="114" t="s">
        <v>115</v>
      </c>
      <c r="E37" s="122" t="s">
        <v>115</v>
      </c>
      <c r="F37" s="114" t="s">
        <v>115</v>
      </c>
      <c r="G37" s="122" t="s">
        <v>115</v>
      </c>
      <c r="H37" s="114" t="s">
        <v>115</v>
      </c>
      <c r="I37" s="122" t="s">
        <v>115</v>
      </c>
      <c r="K37" s="122" t="s">
        <v>115</v>
      </c>
      <c r="L37" s="115">
        <v>37</v>
      </c>
      <c r="O37" s="133" t="s">
        <v>191</v>
      </c>
    </row>
    <row r="38" spans="1:15" ht="12.75">
      <c r="A38" s="122" t="s">
        <v>115</v>
      </c>
      <c r="B38" s="114" t="s">
        <v>115</v>
      </c>
      <c r="C38" s="122" t="s">
        <v>115</v>
      </c>
      <c r="D38" s="114" t="s">
        <v>115</v>
      </c>
      <c r="E38" s="122" t="s">
        <v>115</v>
      </c>
      <c r="F38" s="114" t="s">
        <v>115</v>
      </c>
      <c r="G38" s="122" t="s">
        <v>115</v>
      </c>
      <c r="H38" s="114" t="s">
        <v>115</v>
      </c>
      <c r="I38" s="122" t="s">
        <v>115</v>
      </c>
      <c r="K38" s="122" t="s">
        <v>115</v>
      </c>
      <c r="L38" s="115">
        <v>38</v>
      </c>
      <c r="O38" s="133" t="s">
        <v>192</v>
      </c>
    </row>
    <row r="39" spans="1:15" ht="12.75">
      <c r="A39" s="122" t="s">
        <v>115</v>
      </c>
      <c r="B39" s="114" t="s">
        <v>115</v>
      </c>
      <c r="C39" s="122" t="s">
        <v>115</v>
      </c>
      <c r="D39" s="114" t="s">
        <v>115</v>
      </c>
      <c r="E39" s="122" t="s">
        <v>115</v>
      </c>
      <c r="F39" s="114" t="s">
        <v>115</v>
      </c>
      <c r="G39" s="122" t="s">
        <v>115</v>
      </c>
      <c r="H39" s="114" t="s">
        <v>115</v>
      </c>
      <c r="I39" s="122" t="s">
        <v>115</v>
      </c>
      <c r="K39" s="122" t="s">
        <v>115</v>
      </c>
      <c r="L39" s="115">
        <v>39</v>
      </c>
      <c r="O39" s="133" t="s">
        <v>193</v>
      </c>
    </row>
    <row r="40" spans="1:15" ht="12.75">
      <c r="A40" s="122" t="s">
        <v>115</v>
      </c>
      <c r="B40" s="114" t="s">
        <v>115</v>
      </c>
      <c r="C40" s="122" t="s">
        <v>115</v>
      </c>
      <c r="D40" s="114" t="s">
        <v>115</v>
      </c>
      <c r="E40" s="122" t="s">
        <v>115</v>
      </c>
      <c r="F40" s="114" t="s">
        <v>115</v>
      </c>
      <c r="G40" s="122" t="s">
        <v>115</v>
      </c>
      <c r="H40" s="114" t="s">
        <v>115</v>
      </c>
      <c r="I40" s="122" t="s">
        <v>115</v>
      </c>
      <c r="K40" s="122" t="s">
        <v>115</v>
      </c>
      <c r="L40" s="115">
        <v>40</v>
      </c>
      <c r="O40" s="133" t="s">
        <v>194</v>
      </c>
    </row>
    <row r="41" spans="1:15" ht="12.75">
      <c r="A41" s="122" t="s">
        <v>115</v>
      </c>
      <c r="B41" s="114" t="s">
        <v>115</v>
      </c>
      <c r="C41" s="122" t="s">
        <v>115</v>
      </c>
      <c r="D41" s="114" t="s">
        <v>115</v>
      </c>
      <c r="E41" s="122" t="s">
        <v>115</v>
      </c>
      <c r="F41" s="114" t="s">
        <v>115</v>
      </c>
      <c r="G41" s="122" t="s">
        <v>115</v>
      </c>
      <c r="H41" s="114" t="s">
        <v>115</v>
      </c>
      <c r="I41" s="122" t="s">
        <v>115</v>
      </c>
      <c r="K41" s="122" t="s">
        <v>115</v>
      </c>
      <c r="L41" s="115">
        <v>41</v>
      </c>
      <c r="O41" s="133" t="s">
        <v>195</v>
      </c>
    </row>
    <row r="42" spans="1:15" ht="12.75">
      <c r="A42" s="122" t="s">
        <v>115</v>
      </c>
      <c r="B42" s="114" t="s">
        <v>115</v>
      </c>
      <c r="C42" s="122" t="s">
        <v>115</v>
      </c>
      <c r="D42" s="114" t="s">
        <v>115</v>
      </c>
      <c r="E42" s="122" t="s">
        <v>115</v>
      </c>
      <c r="F42" s="114" t="s">
        <v>115</v>
      </c>
      <c r="G42" s="122" t="s">
        <v>115</v>
      </c>
      <c r="H42" s="114" t="s">
        <v>115</v>
      </c>
      <c r="I42" s="122" t="s">
        <v>115</v>
      </c>
      <c r="K42" s="122" t="s">
        <v>115</v>
      </c>
      <c r="L42" s="115">
        <v>42</v>
      </c>
      <c r="O42" s="133" t="s">
        <v>196</v>
      </c>
    </row>
    <row r="43" spans="1:15" ht="12.75">
      <c r="A43" s="122" t="s">
        <v>115</v>
      </c>
      <c r="B43" s="114" t="s">
        <v>115</v>
      </c>
      <c r="C43" s="122" t="s">
        <v>115</v>
      </c>
      <c r="D43" s="114" t="s">
        <v>115</v>
      </c>
      <c r="E43" s="122" t="s">
        <v>115</v>
      </c>
      <c r="F43" s="114" t="s">
        <v>115</v>
      </c>
      <c r="G43" s="122" t="s">
        <v>115</v>
      </c>
      <c r="H43" s="114" t="s">
        <v>115</v>
      </c>
      <c r="I43" s="122" t="s">
        <v>115</v>
      </c>
      <c r="K43" s="122" t="s">
        <v>115</v>
      </c>
      <c r="L43" s="115">
        <v>43</v>
      </c>
      <c r="O43" s="133" t="s">
        <v>197</v>
      </c>
    </row>
    <row r="44" spans="1:15" ht="12.75">
      <c r="A44" s="122" t="s">
        <v>115</v>
      </c>
      <c r="B44" s="114" t="s">
        <v>115</v>
      </c>
      <c r="C44" s="122" t="s">
        <v>115</v>
      </c>
      <c r="D44" s="114" t="s">
        <v>115</v>
      </c>
      <c r="E44" s="122" t="s">
        <v>115</v>
      </c>
      <c r="F44" s="114" t="s">
        <v>115</v>
      </c>
      <c r="G44" s="122" t="s">
        <v>115</v>
      </c>
      <c r="H44" s="114" t="s">
        <v>115</v>
      </c>
      <c r="I44" s="122" t="s">
        <v>115</v>
      </c>
      <c r="K44" s="122" t="s">
        <v>115</v>
      </c>
      <c r="L44" s="115">
        <v>44</v>
      </c>
      <c r="O44" s="133" t="s">
        <v>221</v>
      </c>
    </row>
    <row r="45" spans="1:15" ht="12.75">
      <c r="A45" s="122" t="s">
        <v>115</v>
      </c>
      <c r="B45" s="114" t="s">
        <v>115</v>
      </c>
      <c r="C45" s="122" t="s">
        <v>115</v>
      </c>
      <c r="D45" s="114" t="s">
        <v>115</v>
      </c>
      <c r="E45" s="122" t="s">
        <v>115</v>
      </c>
      <c r="F45" s="114" t="s">
        <v>115</v>
      </c>
      <c r="G45" s="122" t="s">
        <v>115</v>
      </c>
      <c r="H45" s="114" t="s">
        <v>115</v>
      </c>
      <c r="I45" s="122" t="s">
        <v>115</v>
      </c>
      <c r="K45" s="122" t="s">
        <v>115</v>
      </c>
      <c r="L45" s="115">
        <v>45</v>
      </c>
      <c r="O45" s="133" t="s">
        <v>254</v>
      </c>
    </row>
    <row r="46" spans="1:12" ht="12.75">
      <c r="A46" s="122" t="s">
        <v>115</v>
      </c>
      <c r="B46" s="114" t="s">
        <v>115</v>
      </c>
      <c r="C46" s="122" t="s">
        <v>115</v>
      </c>
      <c r="D46" s="114" t="s">
        <v>115</v>
      </c>
      <c r="E46" s="122" t="s">
        <v>115</v>
      </c>
      <c r="F46" s="114" t="s">
        <v>115</v>
      </c>
      <c r="G46" s="122" t="s">
        <v>115</v>
      </c>
      <c r="H46" s="114" t="s">
        <v>115</v>
      </c>
      <c r="I46" s="122" t="s">
        <v>115</v>
      </c>
      <c r="K46" s="122" t="s">
        <v>115</v>
      </c>
      <c r="L46" s="115">
        <v>46</v>
      </c>
    </row>
    <row r="47" spans="1:12" ht="12.75">
      <c r="A47" s="122" t="s">
        <v>115</v>
      </c>
      <c r="B47" s="114" t="s">
        <v>115</v>
      </c>
      <c r="C47" s="122" t="s">
        <v>115</v>
      </c>
      <c r="D47" s="114" t="s">
        <v>115</v>
      </c>
      <c r="E47" s="122" t="s">
        <v>115</v>
      </c>
      <c r="F47" s="114" t="s">
        <v>115</v>
      </c>
      <c r="G47" s="122" t="s">
        <v>115</v>
      </c>
      <c r="H47" s="114" t="s">
        <v>115</v>
      </c>
      <c r="I47" s="122" t="s">
        <v>115</v>
      </c>
      <c r="K47" s="122" t="s">
        <v>115</v>
      </c>
      <c r="L47" s="115">
        <v>47</v>
      </c>
    </row>
    <row r="48" spans="1:12" ht="12.75">
      <c r="A48" s="122" t="s">
        <v>115</v>
      </c>
      <c r="B48" s="114" t="s">
        <v>115</v>
      </c>
      <c r="C48" s="122" t="s">
        <v>115</v>
      </c>
      <c r="D48" s="114" t="s">
        <v>115</v>
      </c>
      <c r="E48" s="122" t="s">
        <v>115</v>
      </c>
      <c r="F48" s="114" t="s">
        <v>115</v>
      </c>
      <c r="G48" s="122" t="s">
        <v>115</v>
      </c>
      <c r="H48" s="114" t="s">
        <v>115</v>
      </c>
      <c r="I48" s="122" t="s">
        <v>115</v>
      </c>
      <c r="K48" s="122" t="s">
        <v>115</v>
      </c>
      <c r="L48" s="115">
        <v>48</v>
      </c>
    </row>
    <row r="49" spans="1:12" ht="12.75">
      <c r="A49" s="122" t="s">
        <v>115</v>
      </c>
      <c r="B49" s="114" t="s">
        <v>115</v>
      </c>
      <c r="C49" s="122" t="s">
        <v>115</v>
      </c>
      <c r="D49" s="114" t="s">
        <v>115</v>
      </c>
      <c r="E49" s="122" t="s">
        <v>115</v>
      </c>
      <c r="F49" s="114" t="s">
        <v>115</v>
      </c>
      <c r="G49" s="122" t="s">
        <v>115</v>
      </c>
      <c r="H49" s="114" t="s">
        <v>115</v>
      </c>
      <c r="I49" s="122" t="s">
        <v>115</v>
      </c>
      <c r="K49" s="122" t="s">
        <v>115</v>
      </c>
      <c r="L49" s="115">
        <v>49</v>
      </c>
    </row>
    <row r="50" spans="1:12" ht="12.75">
      <c r="A50" s="122" t="s">
        <v>115</v>
      </c>
      <c r="B50" s="114" t="s">
        <v>115</v>
      </c>
      <c r="C50" s="122" t="s">
        <v>115</v>
      </c>
      <c r="D50" s="114" t="s">
        <v>115</v>
      </c>
      <c r="E50" s="122" t="s">
        <v>115</v>
      </c>
      <c r="F50" s="114" t="s">
        <v>115</v>
      </c>
      <c r="G50" s="122" t="s">
        <v>115</v>
      </c>
      <c r="H50" s="114" t="s">
        <v>115</v>
      </c>
      <c r="I50" s="122" t="s">
        <v>115</v>
      </c>
      <c r="K50" s="122" t="s">
        <v>115</v>
      </c>
      <c r="L50" s="115">
        <v>50</v>
      </c>
    </row>
    <row r="51" spans="1:12" ht="12.75">
      <c r="A51" s="122" t="s">
        <v>115</v>
      </c>
      <c r="B51" s="114" t="s">
        <v>115</v>
      </c>
      <c r="C51" s="122" t="s">
        <v>115</v>
      </c>
      <c r="D51" s="114" t="s">
        <v>115</v>
      </c>
      <c r="E51" s="122" t="s">
        <v>115</v>
      </c>
      <c r="F51" s="114" t="s">
        <v>115</v>
      </c>
      <c r="G51" s="122" t="s">
        <v>115</v>
      </c>
      <c r="H51" s="114" t="s">
        <v>115</v>
      </c>
      <c r="I51" s="122" t="s">
        <v>115</v>
      </c>
      <c r="K51" s="122" t="s">
        <v>115</v>
      </c>
      <c r="L51" s="115">
        <v>51</v>
      </c>
    </row>
    <row r="52" spans="1:12" ht="12.75">
      <c r="A52" s="122" t="s">
        <v>115</v>
      </c>
      <c r="B52" s="114" t="s">
        <v>115</v>
      </c>
      <c r="C52" s="122" t="s">
        <v>115</v>
      </c>
      <c r="D52" s="114" t="s">
        <v>115</v>
      </c>
      <c r="E52" s="122" t="s">
        <v>115</v>
      </c>
      <c r="F52" s="114" t="s">
        <v>115</v>
      </c>
      <c r="G52" s="122" t="s">
        <v>115</v>
      </c>
      <c r="H52" s="114" t="s">
        <v>115</v>
      </c>
      <c r="I52" s="122" t="s">
        <v>115</v>
      </c>
      <c r="K52" s="122" t="s">
        <v>115</v>
      </c>
      <c r="L52" s="115">
        <v>52</v>
      </c>
    </row>
    <row r="53" spans="1:12" ht="12.75">
      <c r="A53" s="122" t="s">
        <v>115</v>
      </c>
      <c r="B53" s="114" t="s">
        <v>115</v>
      </c>
      <c r="C53" s="122" t="s">
        <v>115</v>
      </c>
      <c r="D53" s="114" t="s">
        <v>115</v>
      </c>
      <c r="E53" s="122" t="s">
        <v>115</v>
      </c>
      <c r="F53" s="114" t="s">
        <v>115</v>
      </c>
      <c r="G53" s="122" t="s">
        <v>115</v>
      </c>
      <c r="H53" s="114" t="s">
        <v>115</v>
      </c>
      <c r="I53" s="122" t="s">
        <v>115</v>
      </c>
      <c r="K53" s="122" t="s">
        <v>115</v>
      </c>
      <c r="L53" s="115">
        <v>53</v>
      </c>
    </row>
    <row r="54" spans="1:12" ht="12.75">
      <c r="A54" s="122" t="s">
        <v>115</v>
      </c>
      <c r="B54" s="114" t="s">
        <v>115</v>
      </c>
      <c r="C54" s="122" t="s">
        <v>115</v>
      </c>
      <c r="D54" s="114" t="s">
        <v>115</v>
      </c>
      <c r="E54" s="122" t="s">
        <v>115</v>
      </c>
      <c r="F54" s="114" t="s">
        <v>115</v>
      </c>
      <c r="G54" s="122" t="s">
        <v>115</v>
      </c>
      <c r="H54" s="114" t="s">
        <v>115</v>
      </c>
      <c r="I54" s="122" t="s">
        <v>115</v>
      </c>
      <c r="K54" s="122" t="s">
        <v>115</v>
      </c>
      <c r="L54" s="115">
        <v>54</v>
      </c>
    </row>
    <row r="55" spans="1:12" ht="12.75">
      <c r="A55" s="122" t="s">
        <v>115</v>
      </c>
      <c r="B55" s="114" t="s">
        <v>115</v>
      </c>
      <c r="C55" s="122" t="s">
        <v>115</v>
      </c>
      <c r="D55" s="114" t="s">
        <v>115</v>
      </c>
      <c r="E55" s="122" t="s">
        <v>115</v>
      </c>
      <c r="F55" s="114" t="s">
        <v>115</v>
      </c>
      <c r="G55" s="122" t="s">
        <v>115</v>
      </c>
      <c r="H55" s="114" t="s">
        <v>115</v>
      </c>
      <c r="I55" s="122" t="s">
        <v>115</v>
      </c>
      <c r="K55" s="122" t="s">
        <v>115</v>
      </c>
      <c r="L55" s="115">
        <v>55</v>
      </c>
    </row>
    <row r="56" spans="1:12" ht="12.75">
      <c r="A56" s="122" t="s">
        <v>115</v>
      </c>
      <c r="B56" s="114" t="s">
        <v>115</v>
      </c>
      <c r="C56" s="122" t="s">
        <v>115</v>
      </c>
      <c r="D56" s="114" t="s">
        <v>115</v>
      </c>
      <c r="E56" s="122" t="s">
        <v>115</v>
      </c>
      <c r="F56" s="114" t="s">
        <v>115</v>
      </c>
      <c r="G56" s="122" t="s">
        <v>115</v>
      </c>
      <c r="H56" s="114" t="s">
        <v>115</v>
      </c>
      <c r="I56" s="122" t="s">
        <v>115</v>
      </c>
      <c r="K56" s="122" t="s">
        <v>115</v>
      </c>
      <c r="L56" s="115">
        <v>56</v>
      </c>
    </row>
    <row r="57" spans="1:12" ht="12.75">
      <c r="A57" s="122" t="s">
        <v>115</v>
      </c>
      <c r="B57" s="114" t="s">
        <v>115</v>
      </c>
      <c r="C57" s="122" t="s">
        <v>115</v>
      </c>
      <c r="D57" s="114" t="s">
        <v>115</v>
      </c>
      <c r="E57" s="122" t="s">
        <v>115</v>
      </c>
      <c r="F57" s="114" t="s">
        <v>115</v>
      </c>
      <c r="G57" s="122" t="s">
        <v>115</v>
      </c>
      <c r="H57" s="114" t="s">
        <v>115</v>
      </c>
      <c r="I57" s="122" t="s">
        <v>115</v>
      </c>
      <c r="K57" s="122" t="s">
        <v>115</v>
      </c>
      <c r="L57" s="115">
        <v>57</v>
      </c>
    </row>
    <row r="58" spans="1:12" ht="12.75">
      <c r="A58" s="122" t="s">
        <v>115</v>
      </c>
      <c r="B58" s="114" t="s">
        <v>115</v>
      </c>
      <c r="C58" s="122" t="s">
        <v>115</v>
      </c>
      <c r="D58" s="114" t="s">
        <v>115</v>
      </c>
      <c r="E58" s="122" t="s">
        <v>115</v>
      </c>
      <c r="F58" s="114" t="s">
        <v>115</v>
      </c>
      <c r="G58" s="122" t="s">
        <v>115</v>
      </c>
      <c r="H58" s="114" t="s">
        <v>115</v>
      </c>
      <c r="I58" s="122" t="s">
        <v>115</v>
      </c>
      <c r="K58" s="122" t="s">
        <v>115</v>
      </c>
      <c r="L58" s="115">
        <v>58</v>
      </c>
    </row>
    <row r="59" spans="1:12" ht="12.75">
      <c r="A59" s="122" t="s">
        <v>115</v>
      </c>
      <c r="B59" s="114" t="s">
        <v>115</v>
      </c>
      <c r="C59" s="122" t="s">
        <v>115</v>
      </c>
      <c r="D59" s="114" t="s">
        <v>115</v>
      </c>
      <c r="E59" s="122" t="s">
        <v>115</v>
      </c>
      <c r="F59" s="114" t="s">
        <v>115</v>
      </c>
      <c r="G59" s="122" t="s">
        <v>115</v>
      </c>
      <c r="H59" s="114" t="s">
        <v>115</v>
      </c>
      <c r="I59" s="122" t="s">
        <v>115</v>
      </c>
      <c r="K59" s="122" t="s">
        <v>115</v>
      </c>
      <c r="L59" s="115">
        <v>59</v>
      </c>
    </row>
    <row r="60" spans="1:12" ht="12.75">
      <c r="A60" s="122" t="s">
        <v>115</v>
      </c>
      <c r="B60" s="114" t="s">
        <v>115</v>
      </c>
      <c r="C60" s="122" t="s">
        <v>115</v>
      </c>
      <c r="D60" s="114" t="s">
        <v>115</v>
      </c>
      <c r="E60" s="122" t="s">
        <v>115</v>
      </c>
      <c r="F60" s="114" t="s">
        <v>115</v>
      </c>
      <c r="G60" s="122" t="s">
        <v>115</v>
      </c>
      <c r="H60" s="114" t="s">
        <v>115</v>
      </c>
      <c r="I60" s="122" t="s">
        <v>115</v>
      </c>
      <c r="K60" s="122" t="s">
        <v>115</v>
      </c>
      <c r="L60" s="115">
        <v>60</v>
      </c>
    </row>
    <row r="61" spans="1:12" ht="12.75">
      <c r="A61" s="122" t="s">
        <v>115</v>
      </c>
      <c r="B61" s="114" t="s">
        <v>115</v>
      </c>
      <c r="C61" s="122" t="s">
        <v>115</v>
      </c>
      <c r="D61" s="114" t="s">
        <v>115</v>
      </c>
      <c r="E61" s="122" t="s">
        <v>115</v>
      </c>
      <c r="F61" s="114" t="s">
        <v>115</v>
      </c>
      <c r="G61" s="122" t="s">
        <v>115</v>
      </c>
      <c r="H61" s="114" t="s">
        <v>115</v>
      </c>
      <c r="I61" s="122" t="s">
        <v>115</v>
      </c>
      <c r="K61" s="122" t="s">
        <v>115</v>
      </c>
      <c r="L61" s="115">
        <v>61</v>
      </c>
    </row>
    <row r="62" spans="1:12" ht="12.75">
      <c r="A62" s="122" t="s">
        <v>115</v>
      </c>
      <c r="B62" s="114" t="s">
        <v>115</v>
      </c>
      <c r="C62" s="122" t="s">
        <v>115</v>
      </c>
      <c r="D62" s="114" t="s">
        <v>115</v>
      </c>
      <c r="E62" s="122" t="s">
        <v>115</v>
      </c>
      <c r="F62" s="114" t="s">
        <v>115</v>
      </c>
      <c r="G62" s="122" t="s">
        <v>115</v>
      </c>
      <c r="H62" s="114" t="s">
        <v>115</v>
      </c>
      <c r="I62" s="122" t="s">
        <v>115</v>
      </c>
      <c r="K62" s="122" t="s">
        <v>115</v>
      </c>
      <c r="L62" s="115">
        <v>62</v>
      </c>
    </row>
    <row r="63" spans="1:12" ht="12.75">
      <c r="A63" s="122" t="s">
        <v>115</v>
      </c>
      <c r="B63" s="114" t="s">
        <v>115</v>
      </c>
      <c r="C63" s="122" t="s">
        <v>115</v>
      </c>
      <c r="D63" s="114" t="s">
        <v>115</v>
      </c>
      <c r="E63" s="122" t="s">
        <v>115</v>
      </c>
      <c r="F63" s="114" t="s">
        <v>115</v>
      </c>
      <c r="G63" s="122" t="s">
        <v>115</v>
      </c>
      <c r="H63" s="114" t="s">
        <v>115</v>
      </c>
      <c r="I63" s="122" t="s">
        <v>115</v>
      </c>
      <c r="K63" s="122" t="s">
        <v>115</v>
      </c>
      <c r="L63" s="115">
        <v>63</v>
      </c>
    </row>
    <row r="64" spans="1:12" ht="12.75">
      <c r="A64" s="122" t="s">
        <v>115</v>
      </c>
      <c r="B64" s="114" t="s">
        <v>115</v>
      </c>
      <c r="C64" s="122" t="s">
        <v>115</v>
      </c>
      <c r="D64" s="114" t="s">
        <v>115</v>
      </c>
      <c r="E64" s="122" t="s">
        <v>115</v>
      </c>
      <c r="F64" s="114" t="s">
        <v>115</v>
      </c>
      <c r="G64" s="122" t="s">
        <v>115</v>
      </c>
      <c r="H64" s="114" t="s">
        <v>115</v>
      </c>
      <c r="I64" s="122" t="s">
        <v>115</v>
      </c>
      <c r="K64" s="122" t="s">
        <v>115</v>
      </c>
      <c r="L64" s="115">
        <v>64</v>
      </c>
    </row>
    <row r="65" spans="1:12" ht="12.75">
      <c r="A65" s="122" t="s">
        <v>115</v>
      </c>
      <c r="B65" s="114" t="s">
        <v>115</v>
      </c>
      <c r="C65" s="122" t="s">
        <v>115</v>
      </c>
      <c r="D65" s="114" t="s">
        <v>115</v>
      </c>
      <c r="E65" s="122" t="s">
        <v>115</v>
      </c>
      <c r="F65" s="114" t="s">
        <v>115</v>
      </c>
      <c r="G65" s="122" t="s">
        <v>115</v>
      </c>
      <c r="H65" s="114" t="s">
        <v>115</v>
      </c>
      <c r="I65" s="122" t="s">
        <v>115</v>
      </c>
      <c r="K65" s="122" t="s">
        <v>115</v>
      </c>
      <c r="L65" s="115">
        <v>65</v>
      </c>
    </row>
    <row r="66" spans="1:12" ht="12.75">
      <c r="A66" s="122" t="s">
        <v>115</v>
      </c>
      <c r="B66" s="114" t="s">
        <v>115</v>
      </c>
      <c r="C66" s="122" t="s">
        <v>115</v>
      </c>
      <c r="D66" s="114" t="s">
        <v>115</v>
      </c>
      <c r="E66" s="122" t="s">
        <v>115</v>
      </c>
      <c r="F66" s="114" t="s">
        <v>115</v>
      </c>
      <c r="G66" s="122" t="s">
        <v>115</v>
      </c>
      <c r="H66" s="114" t="s">
        <v>115</v>
      </c>
      <c r="I66" s="122" t="s">
        <v>115</v>
      </c>
      <c r="K66" s="122" t="s">
        <v>115</v>
      </c>
      <c r="L66" s="115">
        <v>66</v>
      </c>
    </row>
    <row r="67" spans="1:12" ht="12.75">
      <c r="A67" s="122" t="s">
        <v>115</v>
      </c>
      <c r="B67" s="114" t="s">
        <v>115</v>
      </c>
      <c r="C67" s="122" t="s">
        <v>115</v>
      </c>
      <c r="D67" s="114" t="s">
        <v>115</v>
      </c>
      <c r="E67" s="122" t="s">
        <v>115</v>
      </c>
      <c r="F67" s="114" t="s">
        <v>115</v>
      </c>
      <c r="G67" s="122" t="s">
        <v>115</v>
      </c>
      <c r="H67" s="114" t="s">
        <v>115</v>
      </c>
      <c r="I67" s="122" t="s">
        <v>115</v>
      </c>
      <c r="K67" s="122" t="s">
        <v>115</v>
      </c>
      <c r="L67" s="115">
        <v>67</v>
      </c>
    </row>
    <row r="68" spans="1:12" ht="12.75">
      <c r="A68" s="122" t="s">
        <v>115</v>
      </c>
      <c r="B68" s="114" t="s">
        <v>115</v>
      </c>
      <c r="C68" s="122" t="s">
        <v>115</v>
      </c>
      <c r="D68" s="114" t="s">
        <v>115</v>
      </c>
      <c r="E68" s="122" t="s">
        <v>115</v>
      </c>
      <c r="F68" s="114" t="s">
        <v>115</v>
      </c>
      <c r="G68" s="122" t="s">
        <v>115</v>
      </c>
      <c r="H68" s="114" t="s">
        <v>115</v>
      </c>
      <c r="I68" s="122" t="s">
        <v>115</v>
      </c>
      <c r="K68" s="122" t="s">
        <v>115</v>
      </c>
      <c r="L68" s="115">
        <v>68</v>
      </c>
    </row>
    <row r="69" spans="1:12" ht="12.75">
      <c r="A69" s="122" t="s">
        <v>115</v>
      </c>
      <c r="B69" s="114" t="s">
        <v>115</v>
      </c>
      <c r="C69" s="122" t="s">
        <v>115</v>
      </c>
      <c r="D69" s="114" t="s">
        <v>115</v>
      </c>
      <c r="E69" s="122" t="s">
        <v>115</v>
      </c>
      <c r="F69" s="114" t="s">
        <v>115</v>
      </c>
      <c r="G69" s="122" t="s">
        <v>115</v>
      </c>
      <c r="H69" s="114" t="s">
        <v>115</v>
      </c>
      <c r="I69" s="122" t="s">
        <v>115</v>
      </c>
      <c r="K69" s="122" t="s">
        <v>115</v>
      </c>
      <c r="L69" s="115">
        <v>69</v>
      </c>
    </row>
    <row r="70" spans="1:12" ht="12.75">
      <c r="A70" s="122" t="s">
        <v>115</v>
      </c>
      <c r="B70" s="114" t="s">
        <v>115</v>
      </c>
      <c r="C70" s="122" t="s">
        <v>115</v>
      </c>
      <c r="D70" s="114" t="s">
        <v>115</v>
      </c>
      <c r="E70" s="122" t="s">
        <v>115</v>
      </c>
      <c r="F70" s="114" t="s">
        <v>115</v>
      </c>
      <c r="G70" s="122" t="s">
        <v>115</v>
      </c>
      <c r="H70" s="114" t="s">
        <v>115</v>
      </c>
      <c r="I70" s="122" t="s">
        <v>115</v>
      </c>
      <c r="K70" s="122" t="s">
        <v>115</v>
      </c>
      <c r="L70" s="115">
        <v>70</v>
      </c>
    </row>
    <row r="71" spans="1:11" ht="12.75">
      <c r="A71" s="122"/>
      <c r="B71" s="114"/>
      <c r="C71" s="122"/>
      <c r="D71" s="114"/>
      <c r="E71" s="122"/>
      <c r="F71" s="114"/>
      <c r="G71" s="122"/>
      <c r="H71" s="114"/>
      <c r="I71" s="122"/>
      <c r="K71" s="122"/>
    </row>
    <row r="72" spans="1:11" ht="12.75">
      <c r="A72" s="122"/>
      <c r="B72" s="114"/>
      <c r="C72" s="122"/>
      <c r="D72" s="114"/>
      <c r="E72" s="122"/>
      <c r="F72" s="114"/>
      <c r="G72" s="122"/>
      <c r="H72" s="114"/>
      <c r="I72" s="122"/>
      <c r="K72" s="122"/>
    </row>
    <row r="73" spans="1:11" ht="12.75">
      <c r="A73" s="122"/>
      <c r="B73" s="114"/>
      <c r="C73" s="122"/>
      <c r="D73" s="114"/>
      <c r="E73" s="122"/>
      <c r="F73" s="114"/>
      <c r="G73" s="122"/>
      <c r="H73" s="114"/>
      <c r="I73" s="122"/>
      <c r="K73" s="122"/>
    </row>
    <row r="74" spans="1:11" ht="12.75">
      <c r="A74" s="122"/>
      <c r="B74" s="114"/>
      <c r="C74" s="122"/>
      <c r="D74" s="114"/>
      <c r="E74" s="122"/>
      <c r="F74" s="114"/>
      <c r="G74" s="122"/>
      <c r="H74" s="114"/>
      <c r="I74" s="122"/>
      <c r="K74" s="122"/>
    </row>
    <row r="75" spans="1:11" ht="12.75">
      <c r="A75" s="122"/>
      <c r="B75" s="114"/>
      <c r="C75" s="122"/>
      <c r="D75" s="114"/>
      <c r="E75" s="122"/>
      <c r="F75" s="114"/>
      <c r="G75" s="122"/>
      <c r="H75" s="114"/>
      <c r="I75" s="122"/>
      <c r="K75" s="122"/>
    </row>
    <row r="76" spans="1:11" ht="12.75">
      <c r="A76" s="122"/>
      <c r="B76" s="114"/>
      <c r="C76" s="122"/>
      <c r="D76" s="114"/>
      <c r="E76" s="122"/>
      <c r="F76" s="114"/>
      <c r="G76" s="122"/>
      <c r="H76" s="114"/>
      <c r="I76" s="122"/>
      <c r="K76" s="122"/>
    </row>
    <row r="77" spans="1:11" ht="12.75">
      <c r="A77" s="122"/>
      <c r="B77" s="114"/>
      <c r="C77" s="122"/>
      <c r="D77" s="114"/>
      <c r="E77" s="122"/>
      <c r="F77" s="114"/>
      <c r="G77" s="122"/>
      <c r="H77" s="114"/>
      <c r="I77" s="122"/>
      <c r="K77" s="122"/>
    </row>
    <row r="78" spans="1:11" ht="12.75">
      <c r="A78" s="122"/>
      <c r="B78" s="114"/>
      <c r="C78" s="122"/>
      <c r="D78" s="114"/>
      <c r="E78" s="122"/>
      <c r="F78" s="114"/>
      <c r="G78" s="122"/>
      <c r="H78" s="114"/>
      <c r="I78" s="122"/>
      <c r="K78" s="122"/>
    </row>
    <row r="79" spans="1:11" ht="12.75">
      <c r="A79" s="122"/>
      <c r="B79" s="114"/>
      <c r="C79" s="122"/>
      <c r="D79" s="114"/>
      <c r="E79" s="122"/>
      <c r="F79" s="114"/>
      <c r="G79" s="122"/>
      <c r="H79" s="114"/>
      <c r="I79" s="122"/>
      <c r="K79" s="122"/>
    </row>
    <row r="80" spans="1:11" ht="12.75">
      <c r="A80" s="122"/>
      <c r="B80" s="114"/>
      <c r="C80" s="122"/>
      <c r="D80" s="114"/>
      <c r="E80" s="122"/>
      <c r="F80" s="114"/>
      <c r="G80" s="122"/>
      <c r="H80" s="114"/>
      <c r="I80" s="122"/>
      <c r="K80" s="122"/>
    </row>
  </sheetData>
  <sheetProtection selectLockedCell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Intercede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Edwards</dc:creator>
  <cp:keywords/>
  <dc:description/>
  <cp:lastModifiedBy>DaveK</cp:lastModifiedBy>
  <cp:lastPrinted>2015-10-12T12:56:59Z</cp:lastPrinted>
  <dcterms:created xsi:type="dcterms:W3CDTF">2006-11-30T14:34:18Z</dcterms:created>
  <dcterms:modified xsi:type="dcterms:W3CDTF">2015-10-12T14:33:43Z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